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1385" tabRatio="932" firstSheet="1" activeTab="1"/>
  </bookViews>
  <sheets>
    <sheet name="Macro1" sheetId="1" r:id="rId1"/>
    <sheet name="封面" sheetId="2" r:id="rId2"/>
    <sheet name="目录" sheetId="3" r:id="rId3"/>
    <sheet name="一般公共预算" sheetId="4" r:id="rId4"/>
    <sheet name="1全区一般收入" sheetId="5" r:id="rId5"/>
    <sheet name="2全区一般支出" sheetId="6" r:id="rId6"/>
    <sheet name="3区级一般收入" sheetId="7" r:id="rId7"/>
    <sheet name="4区级一般支出" sheetId="8" r:id="rId8"/>
    <sheet name="5一般功能明细" sheetId="9" r:id="rId9"/>
    <sheet name="6-1一般经济明细" sheetId="10" r:id="rId10"/>
    <sheet name="6-2一般基本经济明细" sheetId="11" r:id="rId11"/>
    <sheet name="6-3-一般项目经济明细" sheetId="12" r:id="rId12"/>
    <sheet name="7一般税收返还和转移支付" sheetId="13" r:id="rId13"/>
    <sheet name="8一般转移支付分地区" sheetId="14" r:id="rId14"/>
    <sheet name="9专项转移支付明细表" sheetId="15" r:id="rId15"/>
    <sheet name="10一般债务限额和余额" sheetId="16" r:id="rId16"/>
    <sheet name="政府性基金预算" sheetId="17" r:id="rId17"/>
    <sheet name="11全区基金收入" sheetId="18" r:id="rId18"/>
    <sheet name="12全区基金支出" sheetId="19" r:id="rId19"/>
    <sheet name="13区级基金收入" sheetId="20" r:id="rId20"/>
    <sheet name="14区级基金支出" sheetId="21" r:id="rId21"/>
    <sheet name="15区级基金支出明细" sheetId="22" r:id="rId22"/>
    <sheet name="16基金转移支付" sheetId="23" r:id="rId23"/>
    <sheet name="17政府性基金专项转移支付明细" sheetId="24" r:id="rId24"/>
    <sheet name="18专项债务限额和余额" sheetId="25" r:id="rId25"/>
    <sheet name="国有资本经营预算" sheetId="26" r:id="rId26"/>
    <sheet name="19国资全区收入" sheetId="27" r:id="rId27"/>
    <sheet name="20国资全区支出" sheetId="28" r:id="rId28"/>
    <sheet name="21国资区级收入" sheetId="29" r:id="rId29"/>
    <sheet name="22国资区级支出" sheetId="30" r:id="rId30"/>
    <sheet name="23国资区级支出明细表" sheetId="31" r:id="rId31"/>
    <sheet name="24国资转移支付" sheetId="32" r:id="rId32"/>
    <sheet name="社会保险基金预算" sheetId="33" r:id="rId33"/>
    <sheet name="25社会保险收入" sheetId="34" r:id="rId34"/>
    <sheet name="26社会保险支出" sheetId="35" r:id="rId35"/>
    <sheet name="政府债务" sheetId="36" r:id="rId36"/>
    <sheet name="27债务发行还本付息" sheetId="37" r:id="rId37"/>
  </sheets>
  <definedNames>
    <definedName name="_xlnm._FilterDatabase" localSheetId="21" hidden="1">'15区级基金支出明细'!$A$3:$D$274</definedName>
    <definedName name="_Order1" hidden="1">255</definedName>
    <definedName name="_Order2" hidden="1">255</definedName>
    <definedName name="a" localSheetId="22">#REF!</definedName>
    <definedName name="a" localSheetId="23">#REF!</definedName>
    <definedName name="a" localSheetId="28">#REF!</definedName>
    <definedName name="a" localSheetId="29">#REF!</definedName>
    <definedName name="a" localSheetId="31">#REF!</definedName>
    <definedName name="a" localSheetId="9">#REF!</definedName>
    <definedName name="a" localSheetId="12">#REF!</definedName>
    <definedName name="a" localSheetId="13">#REF!</definedName>
    <definedName name="a" localSheetId="14">#REF!</definedName>
    <definedName name="a">#REF!</definedName>
    <definedName name="aaaa" localSheetId="22">#REF!</definedName>
    <definedName name="aaaa" localSheetId="23">#REF!</definedName>
    <definedName name="aaaa" localSheetId="4">#REF!</definedName>
    <definedName name="aaaa" localSheetId="28">#REF!</definedName>
    <definedName name="aaaa" localSheetId="29">#REF!</definedName>
    <definedName name="aaaa" localSheetId="31">#REF!</definedName>
    <definedName name="aaaa" localSheetId="6">#REF!</definedName>
    <definedName name="aaaa" localSheetId="8">#REF!</definedName>
    <definedName name="aaaa" localSheetId="9">#REF!</definedName>
    <definedName name="aaaa" localSheetId="12">#REF!</definedName>
    <definedName name="aaaa" localSheetId="13">#REF!</definedName>
    <definedName name="aaaa" localSheetId="14">#REF!</definedName>
    <definedName name="aaaa" localSheetId="25">#REF!</definedName>
    <definedName name="aaaa" localSheetId="32">#REF!</definedName>
    <definedName name="aaaa" localSheetId="3">#REF!</definedName>
    <definedName name="aaaa" localSheetId="16">#REF!</definedName>
    <definedName name="aaaa">#REF!</definedName>
    <definedName name="bbb" localSheetId="22">#REF!</definedName>
    <definedName name="bbb" localSheetId="23">#REF!</definedName>
    <definedName name="bbb" localSheetId="4">#REF!</definedName>
    <definedName name="bbb" localSheetId="28">#REF!</definedName>
    <definedName name="bbb" localSheetId="29">#REF!</definedName>
    <definedName name="bbb" localSheetId="31">#REF!</definedName>
    <definedName name="bbb" localSheetId="6">#REF!</definedName>
    <definedName name="bbb" localSheetId="9">#REF!</definedName>
    <definedName name="bbb" localSheetId="12">#REF!</definedName>
    <definedName name="bbb" localSheetId="13">#REF!</definedName>
    <definedName name="bbb" localSheetId="14">#REF!</definedName>
    <definedName name="bbb">#REF!</definedName>
    <definedName name="ccc" localSheetId="21">#REF!</definedName>
    <definedName name="ccc" localSheetId="22">#REF!</definedName>
    <definedName name="ccc" localSheetId="23">#REF!</definedName>
    <definedName name="ccc" localSheetId="4">#REF!</definedName>
    <definedName name="ccc" localSheetId="28">#REF!</definedName>
    <definedName name="ccc" localSheetId="29">#REF!</definedName>
    <definedName name="ccc" localSheetId="31">#REF!</definedName>
    <definedName name="ccc" localSheetId="6">#REF!</definedName>
    <definedName name="ccc" localSheetId="8">#REF!</definedName>
    <definedName name="ccc" localSheetId="9">#REF!</definedName>
    <definedName name="ccc" localSheetId="12">#REF!</definedName>
    <definedName name="ccc" localSheetId="13">#REF!</definedName>
    <definedName name="ccc" localSheetId="14">#REF!</definedName>
    <definedName name="ccc" localSheetId="3">#REF!</definedName>
    <definedName name="ccc" localSheetId="16">#REF!</definedName>
    <definedName name="ccc">#REF!</definedName>
    <definedName name="Database" localSheetId="23" hidden="1">#REF!</definedName>
    <definedName name="Database" localSheetId="28" hidden="1">#REF!</definedName>
    <definedName name="Database" localSheetId="29" hidden="1">#REF!</definedName>
    <definedName name="Database" localSheetId="13" hidden="1">#REF!</definedName>
    <definedName name="Database" localSheetId="25" hidden="1">#REF!</definedName>
    <definedName name="Database" localSheetId="32" hidden="1">#REF!</definedName>
    <definedName name="Database" localSheetId="3" hidden="1">#REF!</definedName>
    <definedName name="Database" localSheetId="16" hidden="1">#REF!</definedName>
    <definedName name="Database" hidden="1">#REF!</definedName>
    <definedName name="database2" localSheetId="22">#REF!</definedName>
    <definedName name="database2" localSheetId="23">#REF!</definedName>
    <definedName name="database2" localSheetId="28">#REF!</definedName>
    <definedName name="database2" localSheetId="29">#REF!</definedName>
    <definedName name="database2" localSheetId="31">#REF!</definedName>
    <definedName name="database2" localSheetId="8">#REF!</definedName>
    <definedName name="database2" localSheetId="9">#REF!</definedName>
    <definedName name="database2" localSheetId="12">#REF!</definedName>
    <definedName name="database2" localSheetId="13">#REF!</definedName>
    <definedName name="database2" localSheetId="14">#REF!</definedName>
    <definedName name="database2" localSheetId="25">#REF!</definedName>
    <definedName name="database2" localSheetId="32">#REF!</definedName>
    <definedName name="database2" localSheetId="3">#REF!</definedName>
    <definedName name="database2" localSheetId="16">#REF!</definedName>
    <definedName name="database2">#REF!</definedName>
    <definedName name="database3" localSheetId="22">#REF!</definedName>
    <definedName name="database3" localSheetId="23">#REF!</definedName>
    <definedName name="database3" localSheetId="28">#REF!</definedName>
    <definedName name="database3" localSheetId="29">#REF!</definedName>
    <definedName name="database3" localSheetId="31">#REF!</definedName>
    <definedName name="database3" localSheetId="9">#REF!</definedName>
    <definedName name="database3" localSheetId="12">#REF!</definedName>
    <definedName name="database3" localSheetId="13">#REF!</definedName>
    <definedName name="database3" localSheetId="14">#REF!</definedName>
    <definedName name="database3">#REF!</definedName>
    <definedName name="fg" localSheetId="22">#REF!</definedName>
    <definedName name="fg" localSheetId="23">#REF!</definedName>
    <definedName name="fg" localSheetId="28">#REF!</definedName>
    <definedName name="fg" localSheetId="29">#REF!</definedName>
    <definedName name="fg" localSheetId="31">#REF!</definedName>
    <definedName name="fg" localSheetId="8">#REF!</definedName>
    <definedName name="fg" localSheetId="9">#REF!</definedName>
    <definedName name="fg" localSheetId="12">#REF!</definedName>
    <definedName name="fg" localSheetId="13">#REF!</definedName>
    <definedName name="fg" localSheetId="14">#REF!</definedName>
    <definedName name="fg" localSheetId="25">#REF!</definedName>
    <definedName name="fg" localSheetId="32">#REF!</definedName>
    <definedName name="fg" localSheetId="3">#REF!</definedName>
    <definedName name="fg" localSheetId="16">#REF!</definedName>
    <definedName name="fg">#REF!</definedName>
    <definedName name="hhhh" localSheetId="22">#REF!</definedName>
    <definedName name="hhhh" localSheetId="23">#REF!</definedName>
    <definedName name="hhhh" localSheetId="28">#REF!</definedName>
    <definedName name="hhhh" localSheetId="29">#REF!</definedName>
    <definedName name="hhhh" localSheetId="31">#REF!</definedName>
    <definedName name="hhhh" localSheetId="8">#REF!</definedName>
    <definedName name="hhhh" localSheetId="9">#REF!</definedName>
    <definedName name="hhhh" localSheetId="12">#REF!</definedName>
    <definedName name="hhhh" localSheetId="13">#REF!</definedName>
    <definedName name="hhhh" localSheetId="14">#REF!</definedName>
    <definedName name="hhhh" localSheetId="25">#REF!</definedName>
    <definedName name="hhhh" localSheetId="32">#REF!</definedName>
    <definedName name="hhhh" localSheetId="3">#REF!</definedName>
    <definedName name="hhhh" localSheetId="16">#REF!</definedName>
    <definedName name="hhhh">#REF!</definedName>
    <definedName name="kkkk" localSheetId="22">#REF!</definedName>
    <definedName name="kkkk" localSheetId="23">#REF!</definedName>
    <definedName name="kkkk" localSheetId="28">#REF!</definedName>
    <definedName name="kkkk" localSheetId="29">#REF!</definedName>
    <definedName name="kkkk" localSheetId="31">#REF!</definedName>
    <definedName name="kkkk" localSheetId="9">#REF!</definedName>
    <definedName name="kkkk" localSheetId="12">#REF!</definedName>
    <definedName name="kkkk" localSheetId="13">#REF!</definedName>
    <definedName name="kkkk" localSheetId="14">#REF!</definedName>
    <definedName name="kkkk">#REF!</definedName>
    <definedName name="_xlnm.Print_Area" localSheetId="15">'10一般债务限额和余额'!$A$1:$D$9</definedName>
    <definedName name="_xlnm.Print_Area" localSheetId="17">'11全区基金收入'!$A$1:$F$15</definedName>
    <definedName name="_xlnm.Print_Area" localSheetId="18">'12全区基金支出'!$A$1:$F$19</definedName>
    <definedName name="_xlnm.Print_Area" localSheetId="19">'13区级基金收入'!$A$1:$F$17</definedName>
    <definedName name="_xlnm.Print_Area" localSheetId="20">'14区级基金支出'!$A$1:$F$19</definedName>
    <definedName name="_xlnm.Print_Area" localSheetId="21">'15区级基金支出明细'!$A$1:$D$3</definedName>
    <definedName name="_xlnm.Print_Area" localSheetId="22">'16基金转移支付'!$A$1:$F$14</definedName>
    <definedName name="_xlnm.Print_Area" localSheetId="24">'18专项债务限额和余额'!$A$1:$D$9</definedName>
    <definedName name="_xlnm.Print_Area" localSheetId="33">'25社会保险收入'!$A$1:$E$37</definedName>
    <definedName name="_xlnm.Print_Area" localSheetId="4">'1全区一般收入'!$A$1:$F$34</definedName>
    <definedName name="_xlnm.Print_Area" localSheetId="34">'26社会保险支出'!$A$1:$E$24</definedName>
    <definedName name="_xlnm.Print_Area" localSheetId="26">'19国资全区收入'!$A$1:$F$8</definedName>
    <definedName name="_xlnm.Print_Area" localSheetId="27">'20国资全区支出'!$A$1:$E$10</definedName>
    <definedName name="_xlnm.Print_Area" localSheetId="28">'21国资区级收入'!$A$1:$E$14</definedName>
    <definedName name="_xlnm.Print_Area" localSheetId="29">'22国资区级支出'!$A$1:$E$19</definedName>
    <definedName name="_xlnm.Print_Area" localSheetId="31">'24国资转移支付'!$A$1:$F$14</definedName>
    <definedName name="_xlnm.Print_Area" localSheetId="5">'2全区一般支出'!$A$1:$F$33</definedName>
    <definedName name="_xlnm.Print_Area" localSheetId="6">'3区级一般收入'!$A$1:$F$35</definedName>
    <definedName name="_xlnm.Print_Area" localSheetId="7">'4区级一般支出'!$A$1:$F$33</definedName>
    <definedName name="_xlnm.Print_Area" localSheetId="8">'5一般功能明细'!$A$1:$D$4</definedName>
    <definedName name="_xlnm.Print_Area" localSheetId="9">'6-1一般经济明细'!$A$1:$E$4</definedName>
    <definedName name="_xlnm.Print_Area" localSheetId="12">'7一般税收返还和转移支付'!$A$1:$F$18</definedName>
    <definedName name="_xlnm.Print_Area" localSheetId="13">'8一般转移支付分地区'!$A$1:$C$10</definedName>
    <definedName name="_xlnm.Print_Area" localSheetId="25">国有资本经营预算!$A$1:$K$25</definedName>
    <definedName name="_xlnm.Print_Area" localSheetId="32">社会保险基金预算!$A$1:$K$25</definedName>
    <definedName name="_xlnm.Print_Area" localSheetId="3">一般公共预算!$A$1:$K$25</definedName>
    <definedName name="_xlnm.Print_Area" localSheetId="16">政府性基金预算!$A$1:$K$25</definedName>
    <definedName name="_xlnm.Print_Area">#REF!</definedName>
    <definedName name="Print_Area_MI" localSheetId="22">#REF!</definedName>
    <definedName name="Print_Area_MI" localSheetId="23">#REF!</definedName>
    <definedName name="Print_Area_MI" localSheetId="28">#REF!</definedName>
    <definedName name="Print_Area_MI" localSheetId="29">#REF!</definedName>
    <definedName name="Print_Area_MI" localSheetId="31">#REF!</definedName>
    <definedName name="Print_Area_MI" localSheetId="8">#REF!</definedName>
    <definedName name="Print_Area_MI" localSheetId="9">#REF!</definedName>
    <definedName name="Print_Area_MI" localSheetId="12">#REF!</definedName>
    <definedName name="Print_Area_MI" localSheetId="13">#REF!</definedName>
    <definedName name="Print_Area_MI" localSheetId="14">#REF!</definedName>
    <definedName name="Print_Area_MI" localSheetId="25">#REF!</definedName>
    <definedName name="Print_Area_MI" localSheetId="32">#REF!</definedName>
    <definedName name="Print_Area_MI" localSheetId="3">#REF!</definedName>
    <definedName name="Print_Area_MI" localSheetId="16">#REF!</definedName>
    <definedName name="Print_Area_MI">#REF!</definedName>
    <definedName name="_xlnm.Print_Titles" localSheetId="15">'10一般债务限额和余额'!$1:$4</definedName>
    <definedName name="_xlnm.Print_Titles" localSheetId="17">'11全区基金收入'!$1:$4</definedName>
    <definedName name="_xlnm.Print_Titles" localSheetId="18">'12全区基金支出'!$1:$4</definedName>
    <definedName name="_xlnm.Print_Titles" localSheetId="19">'13区级基金收入'!$1:$4</definedName>
    <definedName name="_xlnm.Print_Titles" localSheetId="20">'14区级基金支出'!$1:$4</definedName>
    <definedName name="_xlnm.Print_Titles" localSheetId="21">'15区级基金支出明细'!$1:$3</definedName>
    <definedName name="_xlnm.Print_Titles" localSheetId="22">'16基金转移支付'!$1:$4</definedName>
    <definedName name="_xlnm.Print_Titles" localSheetId="24">'18专项债务限额和余额'!$1:$4</definedName>
    <definedName name="_xlnm.Print_Titles" localSheetId="33">'25社会保险收入'!$1:$4</definedName>
    <definedName name="_xlnm.Print_Titles" localSheetId="4">'1全区一般收入'!$1:$4</definedName>
    <definedName name="_xlnm.Print_Titles" localSheetId="34">'26社会保险支出'!$1:$4</definedName>
    <definedName name="_xlnm.Print_Titles" localSheetId="26">'19国资全区收入'!$1:$4</definedName>
    <definedName name="_xlnm.Print_Titles" localSheetId="27">'20国资全区支出'!$1:$4</definedName>
    <definedName name="_xlnm.Print_Titles" localSheetId="28">'21国资区级收入'!$1:$4</definedName>
    <definedName name="_xlnm.Print_Titles" localSheetId="29">'22国资区级支出'!$1:$4</definedName>
    <definedName name="_xlnm.Print_Titles" localSheetId="31">'24国资转移支付'!$1:$4</definedName>
    <definedName name="_xlnm.Print_Titles" localSheetId="5">'2全区一般支出'!$1:$4</definedName>
    <definedName name="_xlnm.Print_Titles" localSheetId="6">'3区级一般收入'!$1:$4</definedName>
    <definedName name="_xlnm.Print_Titles" localSheetId="7">'4区级一般支出'!$1:$4</definedName>
    <definedName name="_xlnm.Print_Titles" localSheetId="8">'5一般功能明细'!$1:$3</definedName>
    <definedName name="_xlnm.Print_Titles" localSheetId="9">'6-1一般经济明细'!$1:$3</definedName>
    <definedName name="_xlnm.Print_Titles" localSheetId="12">'7一般税收返还和转移支付'!$1:$4</definedName>
    <definedName name="_xlnm.Print_Titles" localSheetId="13">'8一般转移支付分地区'!$1:$4</definedName>
    <definedName name="_xlnm.Print_Titles">#REF!</definedName>
    <definedName name="zhe" localSheetId="22">#REF!</definedName>
    <definedName name="zhe" localSheetId="23">#REF!</definedName>
    <definedName name="zhe" localSheetId="28">#REF!</definedName>
    <definedName name="zhe" localSheetId="29">#REF!</definedName>
    <definedName name="zhe" localSheetId="31">#REF!</definedName>
    <definedName name="zhe" localSheetId="8">#REF!</definedName>
    <definedName name="zhe" localSheetId="9">#REF!</definedName>
    <definedName name="zhe" localSheetId="12">#REF!</definedName>
    <definedName name="zhe" localSheetId="13">#REF!</definedName>
    <definedName name="zhe" localSheetId="14">#REF!</definedName>
    <definedName name="zhe" localSheetId="25">#REF!</definedName>
    <definedName name="zhe" localSheetId="32">#REF!</definedName>
    <definedName name="zhe" localSheetId="3">#REF!</definedName>
    <definedName name="zhe" localSheetId="16">#REF!</definedName>
    <definedName name="zhe">#REF!</definedName>
    <definedName name="啊" localSheetId="22">#REF!</definedName>
    <definedName name="啊" localSheetId="23">#REF!</definedName>
    <definedName name="啊" localSheetId="28">#REF!</definedName>
    <definedName name="啊" localSheetId="29">#REF!</definedName>
    <definedName name="啊" localSheetId="31">#REF!</definedName>
    <definedName name="啊" localSheetId="8">#REF!</definedName>
    <definedName name="啊" localSheetId="9">#REF!</definedName>
    <definedName name="啊" localSheetId="12">#REF!</definedName>
    <definedName name="啊" localSheetId="13">#REF!</definedName>
    <definedName name="啊" localSheetId="14">#REF!</definedName>
    <definedName name="啊">#REF!</definedName>
    <definedName name="大调动" localSheetId="22">#REF!</definedName>
    <definedName name="大调动" localSheetId="23">#REF!</definedName>
    <definedName name="大调动" localSheetId="4">#REF!</definedName>
    <definedName name="大调动" localSheetId="28">#REF!</definedName>
    <definedName name="大调动" localSheetId="29">#REF!</definedName>
    <definedName name="大调动" localSheetId="31">#REF!</definedName>
    <definedName name="大调动" localSheetId="6">#REF!</definedName>
    <definedName name="大调动" localSheetId="9">#REF!</definedName>
    <definedName name="大调动" localSheetId="12">#REF!</definedName>
    <definedName name="大调动" localSheetId="13">#REF!</definedName>
    <definedName name="大调动" localSheetId="14">#REF!</definedName>
    <definedName name="大调动">#REF!</definedName>
    <definedName name="鹅eee" localSheetId="22">#REF!</definedName>
    <definedName name="鹅eee" localSheetId="23">#REF!</definedName>
    <definedName name="鹅eee" localSheetId="28">#REF!</definedName>
    <definedName name="鹅eee" localSheetId="29">#REF!</definedName>
    <definedName name="鹅eee" localSheetId="31">#REF!</definedName>
    <definedName name="鹅eee" localSheetId="8">#REF!</definedName>
    <definedName name="鹅eee" localSheetId="9">#REF!</definedName>
    <definedName name="鹅eee" localSheetId="12">#REF!</definedName>
    <definedName name="鹅eee" localSheetId="13">#REF!</definedName>
    <definedName name="鹅eee" localSheetId="14">#REF!</definedName>
    <definedName name="鹅eee">#REF!</definedName>
    <definedName name="饿" localSheetId="22">#REF!</definedName>
    <definedName name="饿" localSheetId="23">#REF!</definedName>
    <definedName name="饿" localSheetId="28">#REF!</definedName>
    <definedName name="饿" localSheetId="29">#REF!</definedName>
    <definedName name="饿" localSheetId="31">#REF!</definedName>
    <definedName name="饿" localSheetId="8">#REF!</definedName>
    <definedName name="饿" localSheetId="9">#REF!</definedName>
    <definedName name="饿" localSheetId="12">#REF!</definedName>
    <definedName name="饿" localSheetId="13">#REF!</definedName>
    <definedName name="饿" localSheetId="14">#REF!</definedName>
    <definedName name="饿" localSheetId="25">#REF!</definedName>
    <definedName name="饿" localSheetId="32">#REF!</definedName>
    <definedName name="饿" localSheetId="3">#REF!</definedName>
    <definedName name="饿" localSheetId="16">#REF!</definedName>
    <definedName name="饿">#REF!</definedName>
    <definedName name="发生地方" localSheetId="23">#REF!</definedName>
    <definedName name="发生地方" localSheetId="28">#REF!</definedName>
    <definedName name="发生地方" localSheetId="29">#REF!</definedName>
    <definedName name="发生地方" localSheetId="13">#REF!</definedName>
    <definedName name="发生地方">#REF!</definedName>
    <definedName name="汇率" localSheetId="22">#REF!</definedName>
    <definedName name="汇率" localSheetId="23">#REF!</definedName>
    <definedName name="汇率" localSheetId="28">#REF!</definedName>
    <definedName name="汇率" localSheetId="29">#REF!</definedName>
    <definedName name="汇率" localSheetId="31">#REF!</definedName>
    <definedName name="汇率" localSheetId="9">#REF!</definedName>
    <definedName name="汇率" localSheetId="12">#REF!</definedName>
    <definedName name="汇率" localSheetId="13">#REF!</definedName>
    <definedName name="汇率" localSheetId="14">#REF!</definedName>
    <definedName name="汇率">#REF!</definedName>
    <definedName name="胶" localSheetId="21">#REF!</definedName>
    <definedName name="胶" localSheetId="22">#REF!</definedName>
    <definedName name="胶" localSheetId="23">#REF!</definedName>
    <definedName name="胶" localSheetId="4">#REF!</definedName>
    <definedName name="胶" localSheetId="28">#REF!</definedName>
    <definedName name="胶" localSheetId="29">#REF!</definedName>
    <definedName name="胶" localSheetId="31">#REF!</definedName>
    <definedName name="胶" localSheetId="6">#REF!</definedName>
    <definedName name="胶" localSheetId="8">#REF!</definedName>
    <definedName name="胶" localSheetId="9">#REF!</definedName>
    <definedName name="胶" localSheetId="12">#REF!</definedName>
    <definedName name="胶" localSheetId="13">#REF!</definedName>
    <definedName name="胶" localSheetId="14">#REF!</definedName>
    <definedName name="胶" localSheetId="25">#REF!</definedName>
    <definedName name="胶" localSheetId="32">#REF!</definedName>
    <definedName name="胶" localSheetId="3">#REF!</definedName>
    <definedName name="胶" localSheetId="16">#REF!</definedName>
    <definedName name="胶">#REF!</definedName>
    <definedName name="结构" localSheetId="22">#REF!</definedName>
    <definedName name="结构" localSheetId="23">#REF!</definedName>
    <definedName name="结构" localSheetId="28">#REF!</definedName>
    <definedName name="结构" localSheetId="29">#REF!</definedName>
    <definedName name="结构" localSheetId="31">#REF!</definedName>
    <definedName name="结构" localSheetId="8">#REF!</definedName>
    <definedName name="结构" localSheetId="9">#REF!</definedName>
    <definedName name="结构" localSheetId="12">#REF!</definedName>
    <definedName name="结构" localSheetId="13">#REF!</definedName>
    <definedName name="结构" localSheetId="14">#REF!</definedName>
    <definedName name="结构" localSheetId="25">#REF!</definedName>
    <definedName name="结构" localSheetId="32">#REF!</definedName>
    <definedName name="结构" localSheetId="3">#REF!</definedName>
    <definedName name="结构" localSheetId="16">#REF!</definedName>
    <definedName name="结构">#REF!</definedName>
    <definedName name="经7" localSheetId="22">#REF!</definedName>
    <definedName name="经7" localSheetId="23">#REF!</definedName>
    <definedName name="经7" localSheetId="4">#REF!</definedName>
    <definedName name="经7" localSheetId="28">#REF!</definedName>
    <definedName name="经7" localSheetId="29">#REF!</definedName>
    <definedName name="经7" localSheetId="31">#REF!</definedName>
    <definedName name="经7" localSheetId="6">#REF!</definedName>
    <definedName name="经7" localSheetId="8">#REF!</definedName>
    <definedName name="经7" localSheetId="9">#REF!</definedName>
    <definedName name="经7" localSheetId="12">#REF!</definedName>
    <definedName name="经7" localSheetId="13">#REF!</definedName>
    <definedName name="经7" localSheetId="14">#REF!</definedName>
    <definedName name="经7" localSheetId="25">#REF!</definedName>
    <definedName name="经7" localSheetId="32">#REF!</definedName>
    <definedName name="经7" localSheetId="3">#REF!</definedName>
    <definedName name="经7" localSheetId="16">#REF!</definedName>
    <definedName name="经7">#REF!</definedName>
    <definedName name="经二7" localSheetId="22">#REF!</definedName>
    <definedName name="经二7" localSheetId="23">#REF!</definedName>
    <definedName name="经二7" localSheetId="4">#REF!</definedName>
    <definedName name="经二7" localSheetId="28">#REF!</definedName>
    <definedName name="经二7" localSheetId="29">#REF!</definedName>
    <definedName name="经二7" localSheetId="31">#REF!</definedName>
    <definedName name="经二7" localSheetId="6">#REF!</definedName>
    <definedName name="经二7" localSheetId="8">#REF!</definedName>
    <definedName name="经二7" localSheetId="9">#REF!</definedName>
    <definedName name="经二7" localSheetId="12">#REF!</definedName>
    <definedName name="经二7" localSheetId="13">#REF!</definedName>
    <definedName name="经二7" localSheetId="14">#REF!</definedName>
    <definedName name="经二7" localSheetId="25">#REF!</definedName>
    <definedName name="经二7" localSheetId="32">#REF!</definedName>
    <definedName name="经二7" localSheetId="3">#REF!</definedName>
    <definedName name="经二7" localSheetId="16">#REF!</definedName>
    <definedName name="经二7">#REF!</definedName>
    <definedName name="经二8" localSheetId="22">#REF!</definedName>
    <definedName name="经二8" localSheetId="23">#REF!</definedName>
    <definedName name="经二8" localSheetId="4">#REF!</definedName>
    <definedName name="经二8" localSheetId="28">#REF!</definedName>
    <definedName name="经二8" localSheetId="29">#REF!</definedName>
    <definedName name="经二8" localSheetId="31">#REF!</definedName>
    <definedName name="经二8" localSheetId="6">#REF!</definedName>
    <definedName name="经二8" localSheetId="8">#REF!</definedName>
    <definedName name="经二8" localSheetId="9">#REF!</definedName>
    <definedName name="经二8" localSheetId="12">#REF!</definedName>
    <definedName name="经二8" localSheetId="13">#REF!</definedName>
    <definedName name="经二8" localSheetId="14">#REF!</definedName>
    <definedName name="经二8" localSheetId="25">#REF!</definedName>
    <definedName name="经二8" localSheetId="32">#REF!</definedName>
    <definedName name="经二8" localSheetId="3">#REF!</definedName>
    <definedName name="经二8" localSheetId="16">#REF!</definedName>
    <definedName name="经二8">#REF!</definedName>
    <definedName name="经一7" localSheetId="22">#REF!</definedName>
    <definedName name="经一7" localSheetId="23">#REF!</definedName>
    <definedName name="经一7" localSheetId="4">#REF!</definedName>
    <definedName name="经一7" localSheetId="28">#REF!</definedName>
    <definedName name="经一7" localSheetId="29">#REF!</definedName>
    <definedName name="经一7" localSheetId="31">#REF!</definedName>
    <definedName name="经一7" localSheetId="6">#REF!</definedName>
    <definedName name="经一7" localSheetId="8">#REF!</definedName>
    <definedName name="经一7" localSheetId="9">#REF!</definedName>
    <definedName name="经一7" localSheetId="12">#REF!</definedName>
    <definedName name="经一7" localSheetId="13">#REF!</definedName>
    <definedName name="经一7" localSheetId="14">#REF!</definedName>
    <definedName name="经一7" localSheetId="25">#REF!</definedName>
    <definedName name="经一7" localSheetId="32">#REF!</definedName>
    <definedName name="经一7" localSheetId="3">#REF!</definedName>
    <definedName name="经一7" localSheetId="16">#REF!</definedName>
    <definedName name="经一7">#REF!</definedName>
    <definedName name="生产列1" localSheetId="22">#REF!</definedName>
    <definedName name="生产列1" localSheetId="23">#REF!</definedName>
    <definedName name="生产列1" localSheetId="28">#REF!</definedName>
    <definedName name="生产列1" localSheetId="29">#REF!</definedName>
    <definedName name="生产列1" localSheetId="31">#REF!</definedName>
    <definedName name="生产列1" localSheetId="9">#REF!</definedName>
    <definedName name="生产列1" localSheetId="12">#REF!</definedName>
    <definedName name="生产列1" localSheetId="13">#REF!</definedName>
    <definedName name="生产列1" localSheetId="14">#REF!</definedName>
    <definedName name="生产列1">#REF!</definedName>
    <definedName name="生产列11" localSheetId="22">#REF!</definedName>
    <definedName name="生产列11" localSheetId="23">#REF!</definedName>
    <definedName name="生产列11" localSheetId="28">#REF!</definedName>
    <definedName name="生产列11" localSheetId="29">#REF!</definedName>
    <definedName name="生产列11" localSheetId="31">#REF!</definedName>
    <definedName name="生产列11" localSheetId="9">#REF!</definedName>
    <definedName name="生产列11" localSheetId="12">#REF!</definedName>
    <definedName name="生产列11" localSheetId="13">#REF!</definedName>
    <definedName name="生产列11" localSheetId="14">#REF!</definedName>
    <definedName name="生产列11">#REF!</definedName>
    <definedName name="生产列15" localSheetId="22">#REF!</definedName>
    <definedName name="生产列15" localSheetId="23">#REF!</definedName>
    <definedName name="生产列15" localSheetId="28">#REF!</definedName>
    <definedName name="生产列15" localSheetId="29">#REF!</definedName>
    <definedName name="生产列15" localSheetId="31">#REF!</definedName>
    <definedName name="生产列15" localSheetId="9">#REF!</definedName>
    <definedName name="生产列15" localSheetId="12">#REF!</definedName>
    <definedName name="生产列15" localSheetId="13">#REF!</definedName>
    <definedName name="生产列15" localSheetId="14">#REF!</definedName>
    <definedName name="生产列15">#REF!</definedName>
    <definedName name="生产列16" localSheetId="22">#REF!</definedName>
    <definedName name="生产列16" localSheetId="23">#REF!</definedName>
    <definedName name="生产列16" localSheetId="28">#REF!</definedName>
    <definedName name="生产列16" localSheetId="29">#REF!</definedName>
    <definedName name="生产列16" localSheetId="31">#REF!</definedName>
    <definedName name="生产列16" localSheetId="9">#REF!</definedName>
    <definedName name="生产列16" localSheetId="12">#REF!</definedName>
    <definedName name="生产列16" localSheetId="13">#REF!</definedName>
    <definedName name="生产列16" localSheetId="14">#REF!</definedName>
    <definedName name="生产列16">#REF!</definedName>
    <definedName name="生产列17" localSheetId="22">#REF!</definedName>
    <definedName name="生产列17" localSheetId="23">#REF!</definedName>
    <definedName name="生产列17" localSheetId="28">#REF!</definedName>
    <definedName name="生产列17" localSheetId="29">#REF!</definedName>
    <definedName name="生产列17" localSheetId="31">#REF!</definedName>
    <definedName name="生产列17" localSheetId="9">#REF!</definedName>
    <definedName name="生产列17" localSheetId="12">#REF!</definedName>
    <definedName name="生产列17" localSheetId="13">#REF!</definedName>
    <definedName name="生产列17" localSheetId="14">#REF!</definedName>
    <definedName name="生产列17">#REF!</definedName>
    <definedName name="生产列19" localSheetId="22">#REF!</definedName>
    <definedName name="生产列19" localSheetId="23">#REF!</definedName>
    <definedName name="生产列19" localSheetId="28">#REF!</definedName>
    <definedName name="生产列19" localSheetId="29">#REF!</definedName>
    <definedName name="生产列19" localSheetId="31">#REF!</definedName>
    <definedName name="生产列19" localSheetId="9">#REF!</definedName>
    <definedName name="生产列19" localSheetId="12">#REF!</definedName>
    <definedName name="生产列19" localSheetId="13">#REF!</definedName>
    <definedName name="生产列19" localSheetId="14">#REF!</definedName>
    <definedName name="生产列19">#REF!</definedName>
    <definedName name="生产列2" localSheetId="22">#REF!</definedName>
    <definedName name="生产列2" localSheetId="23">#REF!</definedName>
    <definedName name="生产列2" localSheetId="28">#REF!</definedName>
    <definedName name="生产列2" localSheetId="29">#REF!</definedName>
    <definedName name="生产列2" localSheetId="31">#REF!</definedName>
    <definedName name="生产列2" localSheetId="9">#REF!</definedName>
    <definedName name="生产列2" localSheetId="12">#REF!</definedName>
    <definedName name="生产列2" localSheetId="13">#REF!</definedName>
    <definedName name="生产列2" localSheetId="14">#REF!</definedName>
    <definedName name="生产列2">#REF!</definedName>
    <definedName name="生产列20" localSheetId="22">#REF!</definedName>
    <definedName name="生产列20" localSheetId="23">#REF!</definedName>
    <definedName name="生产列20" localSheetId="28">#REF!</definedName>
    <definedName name="生产列20" localSheetId="29">#REF!</definedName>
    <definedName name="生产列20" localSheetId="31">#REF!</definedName>
    <definedName name="生产列20" localSheetId="9">#REF!</definedName>
    <definedName name="生产列20" localSheetId="12">#REF!</definedName>
    <definedName name="生产列20" localSheetId="13">#REF!</definedName>
    <definedName name="生产列20" localSheetId="14">#REF!</definedName>
    <definedName name="生产列20">#REF!</definedName>
    <definedName name="生产列3" localSheetId="22">#REF!</definedName>
    <definedName name="生产列3" localSheetId="23">#REF!</definedName>
    <definedName name="生产列3" localSheetId="28">#REF!</definedName>
    <definedName name="生产列3" localSheetId="29">#REF!</definedName>
    <definedName name="生产列3" localSheetId="31">#REF!</definedName>
    <definedName name="生产列3" localSheetId="9">#REF!</definedName>
    <definedName name="生产列3" localSheetId="12">#REF!</definedName>
    <definedName name="生产列3" localSheetId="13">#REF!</definedName>
    <definedName name="生产列3" localSheetId="14">#REF!</definedName>
    <definedName name="生产列3">#REF!</definedName>
    <definedName name="生产列4" localSheetId="22">#REF!</definedName>
    <definedName name="生产列4" localSheetId="23">#REF!</definedName>
    <definedName name="生产列4" localSheetId="28">#REF!</definedName>
    <definedName name="生产列4" localSheetId="29">#REF!</definedName>
    <definedName name="生产列4" localSheetId="31">#REF!</definedName>
    <definedName name="生产列4" localSheetId="9">#REF!</definedName>
    <definedName name="生产列4" localSheetId="12">#REF!</definedName>
    <definedName name="生产列4" localSheetId="13">#REF!</definedName>
    <definedName name="生产列4" localSheetId="14">#REF!</definedName>
    <definedName name="生产列4">#REF!</definedName>
    <definedName name="生产列5" localSheetId="22">#REF!</definedName>
    <definedName name="生产列5" localSheetId="23">#REF!</definedName>
    <definedName name="生产列5" localSheetId="28">#REF!</definedName>
    <definedName name="生产列5" localSheetId="29">#REF!</definedName>
    <definedName name="生产列5" localSheetId="31">#REF!</definedName>
    <definedName name="生产列5" localSheetId="9">#REF!</definedName>
    <definedName name="生产列5" localSheetId="12">#REF!</definedName>
    <definedName name="生产列5" localSheetId="13">#REF!</definedName>
    <definedName name="生产列5" localSheetId="14">#REF!</definedName>
    <definedName name="生产列5">#REF!</definedName>
    <definedName name="生产列6" localSheetId="22">#REF!</definedName>
    <definedName name="生产列6" localSheetId="23">#REF!</definedName>
    <definedName name="生产列6" localSheetId="28">#REF!</definedName>
    <definedName name="生产列6" localSheetId="29">#REF!</definedName>
    <definedName name="生产列6" localSheetId="31">#REF!</definedName>
    <definedName name="生产列6" localSheetId="9">#REF!</definedName>
    <definedName name="生产列6" localSheetId="12">#REF!</definedName>
    <definedName name="生产列6" localSheetId="13">#REF!</definedName>
    <definedName name="生产列6" localSheetId="14">#REF!</definedName>
    <definedName name="生产列6">#REF!</definedName>
    <definedName name="生产列7" localSheetId="22">#REF!</definedName>
    <definedName name="生产列7" localSheetId="23">#REF!</definedName>
    <definedName name="生产列7" localSheetId="28">#REF!</definedName>
    <definedName name="生产列7" localSheetId="29">#REF!</definedName>
    <definedName name="生产列7" localSheetId="31">#REF!</definedName>
    <definedName name="生产列7" localSheetId="9">#REF!</definedName>
    <definedName name="生产列7" localSheetId="12">#REF!</definedName>
    <definedName name="生产列7" localSheetId="13">#REF!</definedName>
    <definedName name="生产列7" localSheetId="14">#REF!</definedName>
    <definedName name="生产列7">#REF!</definedName>
    <definedName name="生产列8" localSheetId="22">#REF!</definedName>
    <definedName name="生产列8" localSheetId="23">#REF!</definedName>
    <definedName name="生产列8" localSheetId="28">#REF!</definedName>
    <definedName name="生产列8" localSheetId="29">#REF!</definedName>
    <definedName name="生产列8" localSheetId="31">#REF!</definedName>
    <definedName name="生产列8" localSheetId="9">#REF!</definedName>
    <definedName name="生产列8" localSheetId="12">#REF!</definedName>
    <definedName name="生产列8" localSheetId="13">#REF!</definedName>
    <definedName name="生产列8" localSheetId="14">#REF!</definedName>
    <definedName name="生产列8">#REF!</definedName>
    <definedName name="生产列9" localSheetId="22">#REF!</definedName>
    <definedName name="生产列9" localSheetId="23">#REF!</definedName>
    <definedName name="生产列9" localSheetId="28">#REF!</definedName>
    <definedName name="生产列9" localSheetId="29">#REF!</definedName>
    <definedName name="生产列9" localSheetId="31">#REF!</definedName>
    <definedName name="生产列9" localSheetId="9">#REF!</definedName>
    <definedName name="生产列9" localSheetId="12">#REF!</definedName>
    <definedName name="生产列9" localSheetId="13">#REF!</definedName>
    <definedName name="生产列9" localSheetId="14">#REF!</definedName>
    <definedName name="生产列9">#REF!</definedName>
    <definedName name="生产期" localSheetId="22">#REF!</definedName>
    <definedName name="生产期" localSheetId="23">#REF!</definedName>
    <definedName name="生产期" localSheetId="28">#REF!</definedName>
    <definedName name="生产期" localSheetId="29">#REF!</definedName>
    <definedName name="生产期" localSheetId="31">#REF!</definedName>
    <definedName name="生产期" localSheetId="9">#REF!</definedName>
    <definedName name="生产期" localSheetId="12">#REF!</definedName>
    <definedName name="生产期" localSheetId="13">#REF!</definedName>
    <definedName name="生产期" localSheetId="14">#REF!</definedName>
    <definedName name="生产期">#REF!</definedName>
    <definedName name="生产期1" localSheetId="22">#REF!</definedName>
    <definedName name="生产期1" localSheetId="23">#REF!</definedName>
    <definedName name="生产期1" localSheetId="28">#REF!</definedName>
    <definedName name="生产期1" localSheetId="29">#REF!</definedName>
    <definedName name="生产期1" localSheetId="31">#REF!</definedName>
    <definedName name="生产期1" localSheetId="9">#REF!</definedName>
    <definedName name="生产期1" localSheetId="12">#REF!</definedName>
    <definedName name="生产期1" localSheetId="13">#REF!</definedName>
    <definedName name="生产期1" localSheetId="14">#REF!</definedName>
    <definedName name="生产期1">#REF!</definedName>
    <definedName name="生产期11" localSheetId="22">#REF!</definedName>
    <definedName name="生产期11" localSheetId="23">#REF!</definedName>
    <definedName name="生产期11" localSheetId="28">#REF!</definedName>
    <definedName name="生产期11" localSheetId="29">#REF!</definedName>
    <definedName name="生产期11" localSheetId="31">#REF!</definedName>
    <definedName name="生产期11" localSheetId="9">#REF!</definedName>
    <definedName name="生产期11" localSheetId="12">#REF!</definedName>
    <definedName name="生产期11" localSheetId="13">#REF!</definedName>
    <definedName name="生产期11" localSheetId="14">#REF!</definedName>
    <definedName name="生产期11">#REF!</definedName>
    <definedName name="生产期15" localSheetId="22">#REF!</definedName>
    <definedName name="生产期15" localSheetId="23">#REF!</definedName>
    <definedName name="生产期15" localSheetId="28">#REF!</definedName>
    <definedName name="生产期15" localSheetId="29">#REF!</definedName>
    <definedName name="生产期15" localSheetId="31">#REF!</definedName>
    <definedName name="生产期15" localSheetId="9">#REF!</definedName>
    <definedName name="生产期15" localSheetId="12">#REF!</definedName>
    <definedName name="生产期15" localSheetId="13">#REF!</definedName>
    <definedName name="生产期15" localSheetId="14">#REF!</definedName>
    <definedName name="生产期15">#REF!</definedName>
    <definedName name="生产期16" localSheetId="22">#REF!</definedName>
    <definedName name="生产期16" localSheetId="23">#REF!</definedName>
    <definedName name="生产期16" localSheetId="28">#REF!</definedName>
    <definedName name="生产期16" localSheetId="29">#REF!</definedName>
    <definedName name="生产期16" localSheetId="31">#REF!</definedName>
    <definedName name="生产期16" localSheetId="9">#REF!</definedName>
    <definedName name="生产期16" localSheetId="12">#REF!</definedName>
    <definedName name="生产期16" localSheetId="13">#REF!</definedName>
    <definedName name="生产期16" localSheetId="14">#REF!</definedName>
    <definedName name="生产期16">#REF!</definedName>
    <definedName name="生产期17" localSheetId="22">#REF!</definedName>
    <definedName name="生产期17" localSheetId="23">#REF!</definedName>
    <definedName name="生产期17" localSheetId="28">#REF!</definedName>
    <definedName name="生产期17" localSheetId="29">#REF!</definedName>
    <definedName name="生产期17" localSheetId="31">#REF!</definedName>
    <definedName name="生产期17" localSheetId="9">#REF!</definedName>
    <definedName name="生产期17" localSheetId="12">#REF!</definedName>
    <definedName name="生产期17" localSheetId="13">#REF!</definedName>
    <definedName name="生产期17" localSheetId="14">#REF!</definedName>
    <definedName name="生产期17">#REF!</definedName>
    <definedName name="生产期19" localSheetId="22">#REF!</definedName>
    <definedName name="生产期19" localSheetId="23">#REF!</definedName>
    <definedName name="生产期19" localSheetId="28">#REF!</definedName>
    <definedName name="生产期19" localSheetId="29">#REF!</definedName>
    <definedName name="生产期19" localSheetId="31">#REF!</definedName>
    <definedName name="生产期19" localSheetId="9">#REF!</definedName>
    <definedName name="生产期19" localSheetId="12">#REF!</definedName>
    <definedName name="生产期19" localSheetId="13">#REF!</definedName>
    <definedName name="生产期19" localSheetId="14">#REF!</definedName>
    <definedName name="生产期19">#REF!</definedName>
    <definedName name="生产期2" localSheetId="22">#REF!</definedName>
    <definedName name="生产期2" localSheetId="23">#REF!</definedName>
    <definedName name="生产期2" localSheetId="28">#REF!</definedName>
    <definedName name="生产期2" localSheetId="29">#REF!</definedName>
    <definedName name="生产期2" localSheetId="31">#REF!</definedName>
    <definedName name="生产期2" localSheetId="9">#REF!</definedName>
    <definedName name="生产期2" localSheetId="12">#REF!</definedName>
    <definedName name="生产期2" localSheetId="13">#REF!</definedName>
    <definedName name="生产期2" localSheetId="14">#REF!</definedName>
    <definedName name="生产期2">#REF!</definedName>
    <definedName name="生产期20" localSheetId="22">#REF!</definedName>
    <definedName name="生产期20" localSheetId="23">#REF!</definedName>
    <definedName name="生产期20" localSheetId="28">#REF!</definedName>
    <definedName name="生产期20" localSheetId="29">#REF!</definedName>
    <definedName name="生产期20" localSheetId="31">#REF!</definedName>
    <definedName name="生产期20" localSheetId="9">#REF!</definedName>
    <definedName name="生产期20" localSheetId="12">#REF!</definedName>
    <definedName name="生产期20" localSheetId="13">#REF!</definedName>
    <definedName name="生产期20" localSheetId="14">#REF!</definedName>
    <definedName name="生产期20">#REF!</definedName>
    <definedName name="生产期3" localSheetId="22">#REF!</definedName>
    <definedName name="生产期3" localSheetId="23">#REF!</definedName>
    <definedName name="生产期3" localSheetId="28">#REF!</definedName>
    <definedName name="生产期3" localSheetId="29">#REF!</definedName>
    <definedName name="生产期3" localSheetId="31">#REF!</definedName>
    <definedName name="生产期3" localSheetId="9">#REF!</definedName>
    <definedName name="生产期3" localSheetId="12">#REF!</definedName>
    <definedName name="生产期3" localSheetId="13">#REF!</definedName>
    <definedName name="生产期3" localSheetId="14">#REF!</definedName>
    <definedName name="生产期3">#REF!</definedName>
    <definedName name="生产期4" localSheetId="22">#REF!</definedName>
    <definedName name="生产期4" localSheetId="23">#REF!</definedName>
    <definedName name="生产期4" localSheetId="28">#REF!</definedName>
    <definedName name="生产期4" localSheetId="29">#REF!</definedName>
    <definedName name="生产期4" localSheetId="31">#REF!</definedName>
    <definedName name="生产期4" localSheetId="9">#REF!</definedName>
    <definedName name="生产期4" localSheetId="12">#REF!</definedName>
    <definedName name="生产期4" localSheetId="13">#REF!</definedName>
    <definedName name="生产期4" localSheetId="14">#REF!</definedName>
    <definedName name="生产期4">#REF!</definedName>
    <definedName name="生产期5" localSheetId="21">#REF!</definedName>
    <definedName name="生产期5" localSheetId="22">#REF!</definedName>
    <definedName name="生产期5" localSheetId="23">#REF!</definedName>
    <definedName name="生产期5" localSheetId="28">#REF!</definedName>
    <definedName name="生产期5" localSheetId="29">#REF!</definedName>
    <definedName name="生产期5" localSheetId="31">#REF!</definedName>
    <definedName name="生产期5" localSheetId="8">#REF!</definedName>
    <definedName name="生产期5" localSheetId="9">#REF!</definedName>
    <definedName name="生产期5" localSheetId="12">#REF!</definedName>
    <definedName name="生产期5" localSheetId="13">#REF!</definedName>
    <definedName name="生产期5" localSheetId="14">#REF!</definedName>
    <definedName name="生产期5" localSheetId="3">#REF!</definedName>
    <definedName name="生产期5" localSheetId="16">#REF!</definedName>
    <definedName name="生产期5">#REF!</definedName>
    <definedName name="生产期6" localSheetId="22">#REF!</definedName>
    <definedName name="生产期6" localSheetId="23">#REF!</definedName>
    <definedName name="生产期6" localSheetId="28">#REF!</definedName>
    <definedName name="生产期6" localSheetId="29">#REF!</definedName>
    <definedName name="生产期6" localSheetId="31">#REF!</definedName>
    <definedName name="生产期6" localSheetId="9">#REF!</definedName>
    <definedName name="生产期6" localSheetId="12">#REF!</definedName>
    <definedName name="生产期6" localSheetId="13">#REF!</definedName>
    <definedName name="生产期6" localSheetId="14">#REF!</definedName>
    <definedName name="生产期6">#REF!</definedName>
    <definedName name="生产期7" localSheetId="22">#REF!</definedName>
    <definedName name="生产期7" localSheetId="23">#REF!</definedName>
    <definedName name="生产期7" localSheetId="28">#REF!</definedName>
    <definedName name="生产期7" localSheetId="29">#REF!</definedName>
    <definedName name="生产期7" localSheetId="31">#REF!</definedName>
    <definedName name="生产期7" localSheetId="9">#REF!</definedName>
    <definedName name="生产期7" localSheetId="12">#REF!</definedName>
    <definedName name="生产期7" localSheetId="13">#REF!</definedName>
    <definedName name="生产期7" localSheetId="14">#REF!</definedName>
    <definedName name="生产期7">#REF!</definedName>
    <definedName name="生产期8" localSheetId="22">#REF!</definedName>
    <definedName name="生产期8" localSheetId="23">#REF!</definedName>
    <definedName name="生产期8" localSheetId="28">#REF!</definedName>
    <definedName name="生产期8" localSheetId="29">#REF!</definedName>
    <definedName name="生产期8" localSheetId="31">#REF!</definedName>
    <definedName name="生产期8" localSheetId="9">#REF!</definedName>
    <definedName name="生产期8" localSheetId="12">#REF!</definedName>
    <definedName name="生产期8" localSheetId="13">#REF!</definedName>
    <definedName name="生产期8" localSheetId="14">#REF!</definedName>
    <definedName name="生产期8">#REF!</definedName>
    <definedName name="生产期9" localSheetId="22">#REF!</definedName>
    <definedName name="生产期9" localSheetId="23">#REF!</definedName>
    <definedName name="生产期9" localSheetId="28">#REF!</definedName>
    <definedName name="生产期9" localSheetId="29">#REF!</definedName>
    <definedName name="生产期9" localSheetId="31">#REF!</definedName>
    <definedName name="生产期9" localSheetId="9">#REF!</definedName>
    <definedName name="生产期9" localSheetId="12">#REF!</definedName>
    <definedName name="生产期9" localSheetId="13">#REF!</definedName>
    <definedName name="生产期9" localSheetId="14">#REF!</definedName>
    <definedName name="生产期9">#REF!</definedName>
    <definedName name="是" localSheetId="22">#REF!</definedName>
    <definedName name="是" localSheetId="23">#REF!</definedName>
    <definedName name="是" localSheetId="28">#REF!</definedName>
    <definedName name="是" localSheetId="29">#REF!</definedName>
    <definedName name="是" localSheetId="31">#REF!</definedName>
    <definedName name="是" localSheetId="8">#REF!</definedName>
    <definedName name="是" localSheetId="9">#REF!</definedName>
    <definedName name="是" localSheetId="12">#REF!</definedName>
    <definedName name="是" localSheetId="13">#REF!</definedName>
    <definedName name="是" localSheetId="14">#REF!</definedName>
    <definedName name="是" localSheetId="25">#REF!</definedName>
    <definedName name="是" localSheetId="32">#REF!</definedName>
    <definedName name="是" localSheetId="3">#REF!</definedName>
    <definedName name="是" localSheetId="16">#REF!</definedName>
    <definedName name="是">#REF!</definedName>
    <definedName name="脱钩" localSheetId="21">#REF!</definedName>
    <definedName name="脱钩" localSheetId="22">#REF!</definedName>
    <definedName name="脱钩" localSheetId="23">#REF!</definedName>
    <definedName name="脱钩" localSheetId="28">#REF!</definedName>
    <definedName name="脱钩" localSheetId="29">#REF!</definedName>
    <definedName name="脱钩" localSheetId="31">#REF!</definedName>
    <definedName name="脱钩" localSheetId="8">#REF!</definedName>
    <definedName name="脱钩" localSheetId="9">#REF!</definedName>
    <definedName name="脱钩" localSheetId="12">#REF!</definedName>
    <definedName name="脱钩" localSheetId="13">#REF!</definedName>
    <definedName name="脱钩" localSheetId="14">#REF!</definedName>
    <definedName name="脱钩" localSheetId="25">#REF!</definedName>
    <definedName name="脱钩" localSheetId="32">#REF!</definedName>
    <definedName name="脱钩" localSheetId="3">#REF!</definedName>
    <definedName name="脱钩" localSheetId="16">#REF!</definedName>
    <definedName name="脱钩">#REF!</definedName>
    <definedName name="先征后返徐2" localSheetId="22">#REF!</definedName>
    <definedName name="先征后返徐2" localSheetId="23">#REF!</definedName>
    <definedName name="先征后返徐2" localSheetId="28">#REF!</definedName>
    <definedName name="先征后返徐2" localSheetId="29">#REF!</definedName>
    <definedName name="先征后返徐2" localSheetId="31">#REF!</definedName>
    <definedName name="先征后返徐2" localSheetId="8">#REF!</definedName>
    <definedName name="先征后返徐2" localSheetId="9">#REF!</definedName>
    <definedName name="先征后返徐2" localSheetId="12">#REF!</definedName>
    <definedName name="先征后返徐2" localSheetId="13">#REF!</definedName>
    <definedName name="先征后返徐2" localSheetId="14">#REF!</definedName>
    <definedName name="先征后返徐2" localSheetId="25">#REF!</definedName>
    <definedName name="先征后返徐2" localSheetId="32">#REF!</definedName>
    <definedName name="先征后返徐2" localSheetId="3">#REF!</definedName>
    <definedName name="先征后返徐2" localSheetId="16">#REF!</definedName>
    <definedName name="先征后返徐2">#REF!</definedName>
    <definedName name="预备费分项目" localSheetId="22">#REF!</definedName>
    <definedName name="预备费分项目" localSheetId="23">#REF!</definedName>
    <definedName name="预备费分项目" localSheetId="28">#REF!</definedName>
    <definedName name="预备费分项目" localSheetId="29">#REF!</definedName>
    <definedName name="预备费分项目" localSheetId="31">#REF!</definedName>
    <definedName name="预备费分项目" localSheetId="8">#REF!</definedName>
    <definedName name="预备费分项目" localSheetId="9">#REF!</definedName>
    <definedName name="预备费分项目" localSheetId="12">#REF!</definedName>
    <definedName name="预备费分项目" localSheetId="13">#REF!</definedName>
    <definedName name="预备费分项目" localSheetId="14">#REF!</definedName>
    <definedName name="预备费分项目" localSheetId="25">#REF!</definedName>
    <definedName name="预备费分项目" localSheetId="32">#REF!</definedName>
    <definedName name="预备费分项目" localSheetId="3">#REF!</definedName>
    <definedName name="预备费分项目" localSheetId="16">#REF!</definedName>
    <definedName name="预备费分项目">#REF!</definedName>
    <definedName name="综合" localSheetId="22">#REF!</definedName>
    <definedName name="综合" localSheetId="23">#REF!</definedName>
    <definedName name="综合" localSheetId="28">#REF!</definedName>
    <definedName name="综合" localSheetId="29">#REF!</definedName>
    <definedName name="综合" localSheetId="31">#REF!</definedName>
    <definedName name="综合" localSheetId="9">#REF!</definedName>
    <definedName name="综合" localSheetId="12">#REF!</definedName>
    <definedName name="综合" localSheetId="13">#REF!</definedName>
    <definedName name="综合" localSheetId="14">#REF!</definedName>
    <definedName name="综合">#REF!</definedName>
    <definedName name="综核" localSheetId="22">#REF!</definedName>
    <definedName name="综核" localSheetId="23">#REF!</definedName>
    <definedName name="综核" localSheetId="28">#REF!</definedName>
    <definedName name="综核" localSheetId="29">#REF!</definedName>
    <definedName name="综核" localSheetId="31">#REF!</definedName>
    <definedName name="综核" localSheetId="9">#REF!</definedName>
    <definedName name="综核" localSheetId="12">#REF!</definedName>
    <definedName name="综核" localSheetId="13">#REF!</definedName>
    <definedName name="综核" localSheetId="14">#REF!</definedName>
    <definedName name="综核">#REF!</definedName>
    <definedName name="전" localSheetId="21">#REF!</definedName>
    <definedName name="전" localSheetId="22">#REF!</definedName>
    <definedName name="전" localSheetId="23">#REF!</definedName>
    <definedName name="전" localSheetId="28">#REF!</definedName>
    <definedName name="전" localSheetId="29">#REF!</definedName>
    <definedName name="전" localSheetId="31">#REF!</definedName>
    <definedName name="전" localSheetId="8">#REF!</definedName>
    <definedName name="전" localSheetId="9">#REF!</definedName>
    <definedName name="전" localSheetId="12">#REF!</definedName>
    <definedName name="전" localSheetId="13">#REF!</definedName>
    <definedName name="전" localSheetId="14">#REF!</definedName>
    <definedName name="전" localSheetId="25">#REF!</definedName>
    <definedName name="전" localSheetId="32">#REF!</definedName>
    <definedName name="전" localSheetId="3">#REF!</definedName>
    <definedName name="전" localSheetId="16">#REF!</definedName>
    <definedName name="전">#REF!</definedName>
    <definedName name="주택사업본부" localSheetId="21">#REF!</definedName>
    <definedName name="주택사업본부" localSheetId="22">#REF!</definedName>
    <definedName name="주택사업본부" localSheetId="23">#REF!</definedName>
    <definedName name="주택사업본부" localSheetId="28">#REF!</definedName>
    <definedName name="주택사업본부" localSheetId="29">#REF!</definedName>
    <definedName name="주택사업본부" localSheetId="31">#REF!</definedName>
    <definedName name="주택사업본부" localSheetId="8">#REF!</definedName>
    <definedName name="주택사업본부" localSheetId="9">#REF!</definedName>
    <definedName name="주택사업본부" localSheetId="12">#REF!</definedName>
    <definedName name="주택사업본부" localSheetId="13">#REF!</definedName>
    <definedName name="주택사업본부" localSheetId="14">#REF!</definedName>
    <definedName name="주택사업본부" localSheetId="25">#REF!</definedName>
    <definedName name="주택사업본부" localSheetId="32">#REF!</definedName>
    <definedName name="주택사업본부" localSheetId="3">#REF!</definedName>
    <definedName name="주택사업본부" localSheetId="16">#REF!</definedName>
    <definedName name="주택사업본부">#REF!</definedName>
    <definedName name="철구사업본부" localSheetId="21">#REF!</definedName>
    <definedName name="철구사업본부" localSheetId="22">#REF!</definedName>
    <definedName name="철구사업본부" localSheetId="23">#REF!</definedName>
    <definedName name="철구사업본부" localSheetId="28">#REF!</definedName>
    <definedName name="철구사업본부" localSheetId="29">#REF!</definedName>
    <definedName name="철구사업본부" localSheetId="31">#REF!</definedName>
    <definedName name="철구사업본부" localSheetId="8">#REF!</definedName>
    <definedName name="철구사업본부" localSheetId="9">#REF!</definedName>
    <definedName name="철구사업본부" localSheetId="12">#REF!</definedName>
    <definedName name="철구사업본부" localSheetId="13">#REF!</definedName>
    <definedName name="철구사업본부" localSheetId="14">#REF!</definedName>
    <definedName name="철구사업본부" localSheetId="25">#REF!</definedName>
    <definedName name="철구사업본부" localSheetId="32">#REF!</definedName>
    <definedName name="철구사업본부" localSheetId="3">#REF!</definedName>
    <definedName name="철구사업본부" localSheetId="16">#REF!</definedName>
    <definedName name="철구사업본부">#REF!</definedName>
    <definedName name="_xlnm._FilterDatabase" localSheetId="8" hidden="1">'5一般功能明细'!$A$3:$E$1350</definedName>
    <definedName name="_xlnm.Criteria" localSheetId="8">'5一般功能明细'!#REF!</definedName>
    <definedName name="_xlnm._FilterDatabase" localSheetId="9" hidden="1">'6-1一般经济明细'!$A$3:$F$68</definedName>
    <definedName name="_xlnm._FilterDatabase" localSheetId="10" hidden="1">'6-2一般基本经济明细'!$A$3:$E$68</definedName>
    <definedName name="_xlnm._FilterDatabase" localSheetId="33" hidden="1">'25社会保险收入'!$A$3:$E$14</definedName>
    <definedName name="_xlnm._FilterDatabase" localSheetId="34" hidden="1">'26社会保险支出'!$A$3:$E$12</definedName>
  </definedNames>
  <calcPr calcId="144525" fullCalcOnLoad="1"/>
</workbook>
</file>

<file path=xl/sharedStrings.xml><?xml version="1.0" encoding="utf-8"?>
<sst xmlns="http://schemas.openxmlformats.org/spreadsheetml/2006/main" count="1632">
  <si>
    <t>和平区2020年政府决算公开</t>
  </si>
  <si>
    <r>
      <rPr>
        <b/>
        <sz val="24"/>
        <rFont val="宋体"/>
        <charset val="134"/>
      </rPr>
      <t>目</t>
    </r>
    <r>
      <rPr>
        <b/>
        <sz val="24"/>
        <rFont val="Times New Roman"/>
        <family val="1"/>
        <charset val="0"/>
      </rPr>
      <t xml:space="preserve">  </t>
    </r>
    <r>
      <rPr>
        <b/>
        <sz val="24"/>
        <rFont val="宋体"/>
        <charset val="134"/>
      </rPr>
      <t>录</t>
    </r>
  </si>
  <si>
    <r>
      <rPr>
        <sz val="14"/>
        <rFont val="黑体"/>
        <family val="3"/>
        <charset val="134"/>
      </rPr>
      <t>一、一般公共预算</t>
    </r>
  </si>
  <si>
    <t>1、2020年全区一般公共收入决算表</t>
  </si>
  <si>
    <t>2、2020年全区一般公共支出决算表</t>
  </si>
  <si>
    <t>3、2020年区级一般公共收入决算表</t>
  </si>
  <si>
    <t>4、2020年区级一般公共支出决算表</t>
  </si>
  <si>
    <t>5、2020年区级一般公共支出决算功能分类明细表</t>
  </si>
  <si>
    <t>6-1、2020年区级一般公共支出决算经济分类明细表</t>
  </si>
  <si>
    <t>6-2、2020年区级一般公共基本支出决算经济分类明细表</t>
  </si>
  <si>
    <t>6-3、2020年区级一般公共项目支出决算经济分类明细表</t>
  </si>
  <si>
    <t>7、2020年区对街/乡/镇税收返还和一般公共预算转移支付决算表</t>
  </si>
  <si>
    <t>8、2020年区对街/乡/镇税收返还和一般性转移支付分地区决算表</t>
  </si>
  <si>
    <t>9、2020年区对街/乡/镇一般公共预算专项转移支付决算明细表</t>
  </si>
  <si>
    <t>10、2020年政府一般债务限额和余额情况表</t>
  </si>
  <si>
    <r>
      <rPr>
        <sz val="14"/>
        <rFont val="黑体"/>
        <family val="3"/>
        <charset val="134"/>
      </rPr>
      <t>二、政府性基金预算</t>
    </r>
  </si>
  <si>
    <t>11、2020年全区政府性基金收入决算表</t>
  </si>
  <si>
    <t>12、2020年全区政府性基金支出决算表</t>
  </si>
  <si>
    <t>13、2020年区级政府性基金收入决算表</t>
  </si>
  <si>
    <t>14、2020年区级政府性基金支出决算表</t>
  </si>
  <si>
    <t>15、2020年区级政府性基金支出决算功能分类明细表</t>
  </si>
  <si>
    <t>16、2020年区对街/乡/镇政府性基金转移支付决算表</t>
  </si>
  <si>
    <t>17、2020年区对街/乡/镇政府性基金专项转移支付决算明细表</t>
  </si>
  <si>
    <t>18、2020年政府专项债务限额和余额情况表</t>
  </si>
  <si>
    <r>
      <rPr>
        <sz val="14"/>
        <rFont val="黑体"/>
        <family val="3"/>
        <charset val="134"/>
      </rPr>
      <t>三、国有资本经营预算</t>
    </r>
  </si>
  <si>
    <t>19、2020年全区国有资本经营收入决算表</t>
  </si>
  <si>
    <t>20、2020年全区国有资本经营支出决算表</t>
  </si>
  <si>
    <t>21、2020年区级国有资本经营收入决算表</t>
  </si>
  <si>
    <t>22、2020年区级国有资本经营支出决算表</t>
  </si>
  <si>
    <t>23、2020年区级国有资本经营支出决算功能分类明细表</t>
  </si>
  <si>
    <t>24、2020年区对街/乡/镇国有资本经营转移支付决算表</t>
  </si>
  <si>
    <r>
      <rPr>
        <sz val="14"/>
        <rFont val="黑体"/>
        <family val="3"/>
        <charset val="134"/>
      </rPr>
      <t>四、社会保险基金预算</t>
    </r>
  </si>
  <si>
    <t>25、2020年社会保险基金收入决算表</t>
  </si>
  <si>
    <t>26、2020年社会保险基金支出决算表</t>
  </si>
  <si>
    <t>五、政府债务</t>
  </si>
  <si>
    <t>27、2020年政府债务发行及还本付息情况表</t>
  </si>
  <si>
    <t>一般公共预算</t>
  </si>
  <si>
    <t>2020年全区一般公共收入决算表</t>
  </si>
  <si>
    <t>单位：万元</t>
  </si>
  <si>
    <t>项           目</t>
  </si>
  <si>
    <t>预   算</t>
  </si>
  <si>
    <t>调整预算</t>
  </si>
  <si>
    <t>决   算</t>
  </si>
  <si>
    <t>决算为调
整预算％</t>
  </si>
  <si>
    <t>决算为上年
年决算％</t>
  </si>
  <si>
    <t>一 般 公 共 收 入 合 计</t>
  </si>
  <si>
    <t>一、税收收入</t>
  </si>
  <si>
    <t>增值税</t>
  </si>
  <si>
    <t>企业所得税</t>
  </si>
  <si>
    <t>个人所得税</t>
  </si>
  <si>
    <t>资源税</t>
  </si>
  <si>
    <t>城市维护建设税</t>
  </si>
  <si>
    <t>房产税</t>
  </si>
  <si>
    <t>印花税</t>
  </si>
  <si>
    <t>城镇土地使用税</t>
  </si>
  <si>
    <t>土地增值税</t>
  </si>
  <si>
    <t>车船税</t>
  </si>
  <si>
    <t>耕地占用税</t>
  </si>
  <si>
    <t>契税</t>
  </si>
  <si>
    <t>环境保护税</t>
  </si>
  <si>
    <t>其他税收收入</t>
  </si>
  <si>
    <t>二、非税收入</t>
  </si>
  <si>
    <t>专项收入</t>
  </si>
  <si>
    <t>行政事业性收费收入</t>
  </si>
  <si>
    <t>罚没收入</t>
  </si>
  <si>
    <t>国有资本经营收入</t>
  </si>
  <si>
    <t>国有资源（资产）有偿使用收入</t>
  </si>
  <si>
    <t>其他收入</t>
  </si>
  <si>
    <t>加：市级税收返还收入</t>
  </si>
  <si>
    <r>
      <t xml:space="preserve"> </t>
    </r>
    <r>
      <rPr>
        <sz val="12"/>
        <rFont val="宋体"/>
        <charset val="134"/>
      </rPr>
      <t xml:space="preserve">   市级</t>
    </r>
    <r>
      <rPr>
        <sz val="12"/>
        <rFont val="宋体"/>
        <charset val="134"/>
      </rPr>
      <t>转移支付收入</t>
    </r>
  </si>
  <si>
    <r>
      <t xml:space="preserve"> </t>
    </r>
    <r>
      <rPr>
        <sz val="12"/>
        <rFont val="宋体"/>
        <charset val="134"/>
      </rPr>
      <t xml:space="preserve">   上</t>
    </r>
    <r>
      <rPr>
        <sz val="12"/>
        <rFont val="宋体"/>
        <charset val="134"/>
      </rPr>
      <t>年结余收入</t>
    </r>
  </si>
  <si>
    <r>
      <t xml:space="preserve"> </t>
    </r>
    <r>
      <rPr>
        <sz val="12"/>
        <rFont val="宋体"/>
        <charset val="134"/>
      </rPr>
      <t xml:space="preserve">   </t>
    </r>
    <r>
      <rPr>
        <sz val="12"/>
        <rFont val="宋体"/>
        <charset val="134"/>
      </rPr>
      <t>调入调出资金等</t>
    </r>
  </si>
  <si>
    <r>
      <t xml:space="preserve"> </t>
    </r>
    <r>
      <rPr>
        <sz val="12"/>
        <rFont val="宋体"/>
        <charset val="134"/>
      </rPr>
      <t xml:space="preserve">   一般债务转贷收入</t>
    </r>
  </si>
  <si>
    <t>一 般 公 共 收 入 总 计</t>
  </si>
  <si>
    <t>2020年全区一般公共支出决算表</t>
  </si>
  <si>
    <t>决算为调整预算％</t>
  </si>
  <si>
    <r>
      <t>决算为上</t>
    </r>
    <r>
      <rPr>
        <sz val="12"/>
        <rFont val="黑体"/>
        <family val="3"/>
        <charset val="134"/>
      </rPr>
      <t>年决算％</t>
    </r>
  </si>
  <si>
    <t>一 般 公 共 支 出 合 计</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</si>
  <si>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</si>
  <si>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</si>
  <si>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</si>
  <si>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</si>
  <si>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</si>
  <si>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</si>
  <si>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</si>
  <si>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</si>
  <si>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</si>
  <si>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</si>
  <si>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</si>
  <si>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</si>
  <si>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</si>
  <si>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</si>
  <si>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</si>
  <si>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</si>
  <si>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</si>
  <si>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</si>
  <si>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</si>
  <si>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</si>
  <si>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</si>
  <si>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</si>
  <si>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</si>
  <si>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</si>
  <si>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减：一般公共支出</t>
  </si>
  <si>
    <t>一 般 公 共 结 余</t>
  </si>
  <si>
    <t>结转项目资金</t>
  </si>
  <si>
    <t>2020年区级一般公共收入决算表</t>
  </si>
  <si>
    <t xml:space="preserve">    市级转移支付收入</t>
  </si>
  <si>
    <r>
      <t xml:space="preserve"> </t>
    </r>
    <r>
      <rPr>
        <sz val="12"/>
        <rFont val="宋体"/>
        <charset val="134"/>
      </rPr>
      <t xml:space="preserve">   上年结余收入</t>
    </r>
  </si>
  <si>
    <t xml:space="preserve">    调入调出资金等</t>
  </si>
  <si>
    <r>
      <t>减：区对街/乡</t>
    </r>
    <r>
      <rPr>
        <sz val="12"/>
        <rFont val="宋体"/>
        <charset val="134"/>
      </rPr>
      <t>/镇</t>
    </r>
    <r>
      <rPr>
        <sz val="12"/>
        <rFont val="宋体"/>
        <charset val="134"/>
      </rPr>
      <t>税收返还和转移支付</t>
    </r>
  </si>
  <si>
    <t>2020年区级一般公共支出决算表</t>
  </si>
  <si>
    <t>2020年区级一般公共支出决算功能分类明细表</t>
  </si>
  <si>
    <t>项        目</t>
  </si>
  <si>
    <t>一般公共预算支出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</si>
  <si>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</si>
  <si>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</si>
  <si>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</si>
  <si>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</si>
  <si>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</si>
  <si>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</si>
  <si>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</si>
  <si>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</si>
  <si>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</si>
  <si>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</si>
  <si>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</si>
  <si>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</si>
  <si>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</si>
  <si>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</si>
  <si>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</si>
  <si>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</si>
  <si>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</si>
  <si>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</si>
  <si>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</si>
  <si>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</si>
  <si>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</si>
  <si>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</si>
  <si>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</si>
  <si>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</si>
  <si>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</si>
  <si>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</si>
  <si>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</si>
  <si>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</si>
  <si>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</si>
  <si>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</si>
  <si>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</si>
  <si>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</si>
  <si>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</si>
  <si>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</si>
  <si>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</si>
  <si>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</si>
  <si>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</si>
  <si>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</si>
  <si>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</si>
  <si>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</si>
  <si>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</si>
  <si>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</si>
  <si>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</si>
  <si>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</si>
  <si>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</si>
  <si>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</si>
  <si>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</si>
  <si>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</si>
  <si>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</si>
  <si>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</si>
  <si>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</si>
  <si>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</si>
  <si>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</si>
  <si>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</si>
  <si>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</si>
  <si>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</si>
  <si>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</si>
  <si>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</si>
  <si>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</si>
  <si>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</si>
  <si>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</si>
  <si>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</si>
  <si>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</si>
  <si>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</si>
  <si>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</si>
  <si>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</si>
  <si>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</si>
  <si>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</si>
  <si>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</si>
  <si>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</si>
  <si>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</si>
  <si>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</si>
  <si>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</si>
  <si>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</si>
  <si>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</si>
  <si>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</si>
  <si>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</si>
  <si>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</si>
  <si>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</si>
  <si>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</si>
  <si>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</si>
  <si>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</si>
  <si>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</si>
  <si>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</si>
  <si>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</si>
  <si>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</si>
  <si>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</si>
  <si>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</si>
  <si>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</si>
  <si>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</si>
  <si>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</si>
  <si>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</si>
  <si>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</si>
  <si>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</si>
  <si>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</si>
  <si>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</si>
  <si>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</si>
  <si>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</si>
  <si>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</si>
  <si>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</si>
  <si>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</si>
  <si>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</si>
  <si>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</si>
  <si>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</si>
  <si>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</si>
  <si>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</si>
  <si>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</si>
  <si>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</si>
  <si>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</si>
  <si>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</si>
  <si>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</si>
  <si>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</si>
  <si>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</si>
  <si>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</si>
  <si>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</si>
  <si>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</si>
  <si>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</si>
  <si>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</si>
  <si>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</si>
  <si>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</si>
  <si>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</si>
  <si>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</si>
  <si>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</si>
  <si>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</si>
  <si>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</si>
  <si>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</si>
  <si>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</si>
  <si>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</si>
  <si>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</si>
  <si>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</si>
  <si>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</si>
  <si>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</si>
  <si>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</si>
  <si>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</si>
  <si>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</si>
  <si>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</si>
  <si>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</si>
  <si>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</si>
  <si>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</si>
  <si>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</si>
  <si>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</si>
  <si>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</si>
  <si>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</si>
  <si>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</si>
  <si>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</si>
  <si>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</si>
  <si>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</si>
  <si>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</si>
  <si>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</si>
  <si>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</si>
  <si>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</si>
  <si>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</si>
  <si>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</si>
  <si>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</si>
  <si>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</si>
  <si>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</si>
  <si>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</si>
  <si>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</si>
  <si>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</si>
  <si>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</si>
  <si>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</si>
  <si>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</si>
  <si>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</si>
  <si>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</si>
  <si>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</si>
  <si>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</si>
  <si>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</si>
  <si>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</si>
  <si>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</si>
  <si>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</si>
  <si>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</si>
  <si>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</si>
  <si>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</si>
  <si>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</si>
  <si>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</si>
  <si>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</si>
  <si>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</si>
  <si>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</si>
  <si>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</si>
  <si>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</si>
  <si>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</si>
  <si>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</si>
  <si>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</si>
  <si>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</si>
  <si>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</si>
  <si>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</si>
  <si>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</si>
  <si>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</si>
  <si>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</si>
  <si>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</si>
  <si>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</si>
  <si>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</si>
  <si>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</si>
  <si>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</si>
  <si>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</si>
  <si>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</si>
  <si>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</si>
  <si>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</si>
  <si>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</si>
  <si>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</si>
  <si>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</si>
  <si>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</si>
  <si>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</si>
  <si>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</si>
  <si>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</si>
  <si>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</si>
  <si>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</si>
  <si>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</si>
  <si>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</si>
  <si>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</si>
  <si>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</si>
  <si>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</si>
  <si>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</si>
  <si>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</si>
  <si>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</si>
  <si>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</si>
  <si>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</si>
  <si>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</si>
  <si>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</si>
  <si>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</si>
  <si>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</si>
  <si>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</si>
  <si>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</si>
  <si>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</si>
  <si>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</si>
  <si>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</si>
  <si>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</si>
  <si>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</si>
  <si>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</si>
  <si>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</si>
  <si>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</si>
  <si>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</si>
  <si>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</si>
  <si>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</si>
  <si>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</si>
  <si>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</si>
  <si>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</si>
  <si>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</si>
  <si>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</si>
  <si>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</si>
  <si>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</si>
  <si>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</si>
  <si>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</si>
  <si>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</si>
  <si>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</si>
  <si>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</si>
  <si>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</si>
  <si>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</si>
  <si>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</si>
  <si>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</si>
  <si>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</si>
  <si>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</si>
  <si>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</si>
  <si>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</si>
  <si>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</si>
  <si>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</si>
  <si>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</si>
  <si>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</si>
  <si>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</si>
  <si>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</si>
  <si>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</si>
  <si>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</si>
  <si>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</si>
  <si>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</si>
  <si>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</si>
  <si>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</si>
  <si>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</si>
  <si>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</si>
  <si>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</si>
  <si>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</si>
  <si>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</si>
  <si>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</si>
  <si>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</si>
  <si>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</si>
  <si>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</si>
  <si>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</si>
  <si>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</si>
  <si>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</si>
  <si>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</si>
  <si>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</si>
  <si>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</si>
  <si>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</si>
  <si>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</si>
  <si>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</si>
  <si>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</si>
  <si>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</si>
  <si>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</si>
  <si>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</si>
  <si>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</si>
  <si>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</si>
  <si>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</si>
  <si>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</si>
  <si>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</si>
  <si>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</si>
  <si>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</si>
  <si>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</si>
  <si>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</si>
  <si>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</si>
  <si>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</si>
  <si>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</si>
  <si>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</si>
  <si>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</si>
  <si>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</si>
  <si>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</si>
  <si>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</si>
  <si>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</si>
  <si>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</si>
  <si>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</si>
  <si>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</si>
  <si>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</si>
  <si>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</si>
  <si>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</si>
  <si>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</si>
  <si>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</si>
  <si>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</si>
  <si>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</si>
  <si>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</si>
  <si>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</si>
  <si>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</si>
  <si>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</si>
  <si>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</si>
  <si>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</si>
  <si>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</si>
  <si>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</si>
  <si>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</si>
  <si>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</si>
  <si>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</si>
  <si>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</si>
  <si>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</si>
  <si>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</si>
  <si>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</si>
  <si>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</si>
  <si>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</si>
  <si>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</si>
  <si>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</si>
  <si>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</si>
  <si>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</si>
  <si>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</si>
  <si>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</si>
  <si>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</si>
  <si>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</si>
  <si>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</si>
  <si>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</si>
  <si>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</si>
  <si>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</si>
  <si>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</si>
  <si>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</si>
  <si>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</si>
  <si>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</si>
  <si>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</si>
  <si>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</si>
  <si>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</si>
  <si>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</si>
  <si>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</si>
  <si>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</si>
  <si>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</si>
  <si>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</si>
  <si>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</si>
  <si>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</si>
  <si>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</si>
  <si>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</si>
  <si>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</si>
  <si>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</si>
  <si>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</si>
  <si>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</si>
  <si>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</si>
  <si>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</si>
  <si>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</si>
  <si>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</si>
  <si>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</si>
  <si>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</si>
  <si>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</si>
  <si>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</si>
  <si>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</si>
  <si>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</si>
  <si>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</si>
  <si>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</si>
  <si>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</si>
  <si>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</si>
  <si>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</si>
  <si>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</si>
  <si>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</si>
  <si>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</si>
  <si>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</si>
  <si>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</si>
  <si>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</si>
  <si>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</si>
  <si>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</si>
  <si>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</si>
  <si>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</si>
  <si>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</si>
  <si>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</si>
  <si>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</si>
  <si>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</si>
  <si>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</si>
  <si>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</si>
  <si>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</si>
  <si>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</si>
  <si>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</si>
  <si>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</si>
  <si>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</si>
  <si>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</si>
  <si>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</si>
  <si>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</si>
  <si>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</si>
  <si>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</si>
  <si>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</si>
  <si>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</si>
  <si>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</si>
  <si>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</si>
  <si>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</si>
  <si>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</si>
  <si>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</si>
  <si>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</si>
  <si>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</si>
  <si>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</si>
  <si>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</si>
  <si>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</si>
  <si>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</si>
  <si>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</si>
  <si>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</si>
  <si>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</si>
  <si>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</si>
  <si>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</si>
  <si>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</si>
  <si>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</si>
  <si>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</si>
  <si>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</si>
  <si>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</si>
  <si>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</si>
  <si>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</si>
  <si>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</si>
  <si>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</si>
  <si>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</si>
  <si>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</si>
  <si>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</si>
  <si>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</si>
  <si>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</si>
  <si>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</si>
  <si>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</si>
  <si>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</si>
  <si>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</si>
  <si>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</si>
  <si>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</si>
  <si>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</si>
  <si>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</si>
  <si>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</si>
  <si>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</si>
  <si>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</si>
  <si>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</si>
  <si>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</si>
  <si>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</si>
  <si>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</si>
  <si>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</si>
  <si>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</si>
  <si>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</si>
  <si>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</si>
  <si>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</si>
  <si>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</si>
  <si>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</si>
  <si>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</si>
  <si>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</si>
  <si>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</si>
  <si>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</si>
  <si>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</si>
  <si>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</si>
  <si>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</si>
  <si>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</si>
  <si>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</si>
  <si>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</si>
  <si>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</si>
  <si>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</si>
  <si>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</si>
  <si>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</si>
  <si>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</si>
  <si>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</si>
  <si>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</si>
  <si>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</si>
  <si>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</si>
  <si>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</si>
  <si>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</si>
  <si>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</si>
  <si>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</si>
  <si>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</si>
  <si>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</si>
  <si>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</si>
  <si>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</si>
  <si>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</si>
  <si>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</si>
  <si>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</si>
  <si>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</si>
  <si>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</si>
  <si>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</si>
  <si>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</si>
  <si>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</si>
  <si>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</si>
  <si>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</si>
  <si>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</si>
  <si>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</si>
  <si>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</si>
  <si>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</si>
  <si>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</si>
  <si>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</si>
  <si>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</si>
  <si>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</si>
  <si>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</si>
  <si>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</si>
  <si>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</si>
  <si>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</si>
  <si>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</si>
  <si>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</si>
  <si>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</si>
  <si>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</si>
  <si>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</si>
  <si>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</si>
  <si>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</si>
  <si>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</si>
  <si>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</si>
  <si>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</si>
  <si>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</si>
  <si>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</si>
  <si>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</si>
  <si>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</si>
  <si>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</si>
  <si>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</si>
  <si>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</si>
  <si>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</si>
  <si>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</si>
  <si>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</si>
  <si>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</si>
  <si>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</si>
  <si>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</si>
  <si>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</si>
  <si>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</si>
  <si>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</si>
  <si>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</si>
  <si>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</si>
  <si>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</si>
  <si>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</si>
  <si>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</si>
  <si>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</si>
  <si>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</si>
  <si>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</si>
  <si>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</si>
  <si>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</si>
  <si>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</si>
  <si>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</si>
  <si>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</si>
  <si>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</si>
  <si>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</si>
  <si>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</si>
  <si>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</si>
  <si>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</si>
  <si>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</si>
  <si>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</si>
  <si>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</si>
  <si>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</si>
  <si>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</si>
  <si>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</si>
  <si>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</si>
  <si>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</si>
  <si>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</si>
  <si>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</si>
  <si>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</si>
  <si>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</si>
  <si>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</si>
  <si>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</si>
  <si>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</si>
  <si>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</si>
  <si>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</si>
  <si>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</si>
  <si>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</si>
  <si>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</si>
  <si>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</si>
  <si>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</si>
  <si>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</si>
  <si>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</si>
  <si>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</si>
  <si>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</si>
  <si>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</si>
  <si>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</si>
  <si>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</si>
  <si>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</si>
  <si>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</si>
  <si>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</si>
  <si>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</si>
  <si>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</si>
  <si>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</si>
  <si>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</si>
  <si>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</si>
  <si>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</si>
  <si>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</si>
  <si>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</si>
  <si>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</si>
  <si>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</si>
  <si>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</si>
  <si>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</si>
  <si>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</si>
  <si>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</si>
  <si>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</si>
  <si>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</si>
  <si>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</si>
  <si>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</si>
  <si>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</si>
  <si>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</si>
  <si>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</si>
  <si>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</si>
  <si>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</si>
  <si>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</si>
  <si>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</si>
  <si>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</si>
  <si>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</si>
  <si>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</si>
  <si>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</si>
  <si>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</si>
  <si>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</si>
  <si>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</si>
  <si>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</si>
  <si>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</si>
  <si>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</si>
  <si>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</si>
  <si>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</si>
  <si>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</si>
  <si>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</si>
  <si>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</si>
  <si>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</si>
  <si>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</si>
  <si>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</si>
  <si>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</si>
  <si>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</si>
  <si>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</si>
  <si>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</si>
  <si>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</si>
  <si>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</si>
  <si>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</si>
  <si>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</si>
  <si>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</si>
  <si>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</si>
  <si>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</si>
  <si>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</si>
  <si>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</si>
  <si>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</si>
  <si>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</si>
  <si>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</si>
  <si>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</si>
  <si>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</si>
  <si>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</si>
  <si>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</si>
  <si>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</si>
  <si>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</si>
  <si>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</si>
  <si>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</si>
  <si>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</si>
  <si>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</si>
  <si>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</si>
  <si>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</si>
  <si>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</si>
  <si>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</si>
  <si>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</si>
  <si>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</si>
  <si>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</si>
  <si>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</si>
  <si>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</si>
  <si>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</si>
  <si>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</si>
  <si>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</si>
  <si>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</si>
  <si>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</si>
  <si>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</si>
  <si>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</si>
  <si>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</si>
  <si>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</si>
  <si>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</si>
  <si>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</si>
  <si>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</si>
  <si>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</si>
  <si>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</si>
  <si>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</si>
  <si>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</si>
  <si>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</si>
  <si>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</si>
  <si>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</si>
  <si>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</si>
  <si>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</si>
  <si>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</si>
  <si>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</si>
  <si>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</si>
  <si>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</si>
  <si>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</si>
  <si>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</si>
  <si>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</si>
  <si>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</si>
  <si>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</si>
  <si>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</si>
  <si>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</si>
  <si>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</si>
  <si>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</si>
  <si>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</si>
  <si>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</si>
  <si>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</si>
  <si>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</si>
  <si>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</si>
  <si>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</si>
  <si>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</si>
  <si>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</si>
  <si>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</si>
  <si>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</si>
  <si>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</si>
  <si>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</si>
  <si>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</si>
  <si>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</si>
  <si>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</si>
  <si>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</si>
  <si>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</si>
  <si>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</si>
  <si>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</si>
  <si>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</si>
  <si>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</si>
  <si>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</si>
  <si>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</si>
  <si>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</si>
  <si>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</si>
  <si>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</si>
  <si>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</si>
  <si>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</si>
  <si>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</si>
  <si>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</si>
  <si>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</si>
  <si>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</si>
  <si>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</si>
  <si>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</si>
  <si>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</si>
  <si>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</si>
  <si>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</si>
  <si>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</si>
  <si>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</si>
  <si>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</si>
  <si>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</si>
  <si>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</si>
  <si>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</si>
  <si>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</si>
  <si>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</si>
  <si>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</si>
  <si>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</si>
  <si>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</si>
  <si>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</si>
  <si>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</si>
  <si>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</si>
  <si>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</si>
  <si>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</si>
  <si>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</si>
  <si>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</si>
  <si>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</si>
  <si>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</si>
  <si>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</si>
  <si>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</si>
  <si>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</si>
  <si>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</si>
  <si>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</si>
  <si>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</si>
  <si>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</si>
  <si>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</si>
  <si>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</si>
  <si>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</si>
  <si>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</si>
  <si>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</si>
  <si>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</si>
  <si>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</si>
  <si>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</si>
  <si>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</si>
  <si>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</si>
  <si>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</si>
  <si>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</si>
  <si>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</si>
  <si>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</si>
  <si>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</si>
  <si>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</si>
  <si>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</si>
  <si>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</si>
  <si>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</si>
  <si>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</si>
  <si>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</si>
  <si>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</si>
  <si>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</si>
  <si>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</si>
  <si>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</si>
  <si>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</si>
  <si>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</si>
  <si>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</si>
  <si>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</si>
  <si>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</si>
  <si>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</si>
  <si>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</si>
  <si>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</si>
  <si>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</si>
  <si>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</si>
  <si>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</si>
  <si>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</si>
  <si>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</si>
  <si>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</si>
  <si>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</si>
  <si>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</si>
  <si>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</si>
  <si>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</si>
  <si>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</si>
  <si>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</si>
  <si>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</si>
  <si>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</si>
  <si>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</si>
  <si>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</si>
  <si>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</si>
  <si>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</si>
  <si>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</si>
  <si>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</si>
  <si>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</si>
  <si>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</si>
  <si>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</si>
  <si>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</si>
  <si>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</si>
  <si>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</si>
  <si>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</si>
  <si>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</si>
  <si>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</si>
  <si>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</si>
  <si>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</si>
  <si>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</si>
  <si>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</si>
  <si>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</si>
  <si>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</si>
  <si>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</si>
  <si>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</si>
  <si>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</si>
  <si>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</si>
  <si>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</si>
  <si>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</si>
  <si>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</si>
  <si>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</si>
  <si>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</si>
  <si>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</si>
  <si>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</si>
  <si>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</si>
  <si>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</si>
  <si>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</si>
  <si>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</si>
  <si>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</si>
  <si>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</si>
  <si>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</si>
  <si>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</si>
  <si>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</si>
  <si>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</si>
  <si>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</si>
  <si>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</si>
  <si>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</si>
  <si>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</si>
  <si>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</si>
  <si>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</si>
  <si>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</si>
  <si>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</si>
  <si>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</si>
  <si>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</si>
  <si>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</si>
  <si>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</si>
  <si>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</si>
  <si>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</si>
  <si>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</si>
  <si>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</si>
  <si>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</si>
  <si>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</si>
  <si>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</si>
  <si>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</si>
  <si>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</si>
  <si>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</si>
  <si>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</si>
  <si>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</si>
  <si>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</si>
  <si>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</si>
  <si>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</si>
  <si>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</si>
  <si>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</si>
  <si>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</si>
  <si>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</si>
  <si>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</si>
  <si>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</si>
  <si>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</si>
  <si>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</si>
  <si>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</si>
  <si>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</si>
  <si>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</si>
  <si>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</si>
  <si>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</si>
  <si>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</si>
  <si>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</si>
  <si>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</si>
  <si>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</si>
  <si>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</si>
  <si>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</si>
  <si>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</si>
  <si>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</si>
  <si>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</si>
  <si>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</si>
  <si>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</si>
  <si>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</si>
  <si>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</si>
  <si>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</si>
  <si>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</si>
  <si>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</si>
  <si>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</si>
  <si>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</si>
  <si>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</si>
  <si>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</si>
  <si>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</si>
  <si>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</si>
  <si>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</si>
  <si>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</si>
  <si>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</si>
  <si>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</si>
  <si>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</si>
  <si>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</si>
  <si>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</si>
  <si>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</si>
  <si>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</si>
  <si>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</si>
  <si>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</si>
  <si>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</si>
  <si>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</si>
  <si>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</si>
  <si>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</si>
  <si>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</si>
  <si>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</si>
  <si>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</si>
  <si>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</si>
  <si>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</si>
  <si>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</si>
  <si>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</si>
  <si>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</si>
  <si>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</si>
  <si>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</si>
  <si>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</si>
  <si>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</si>
  <si>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</si>
  <si>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</si>
  <si>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</si>
  <si>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</si>
  <si>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</si>
  <si>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</si>
  <si>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</si>
  <si>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</si>
  <si>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</si>
  <si>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</si>
  <si>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</si>
  <si>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</si>
  <si>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</si>
  <si>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</si>
  <si>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</si>
  <si>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</si>
  <si>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</si>
  <si>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</si>
  <si>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</si>
  <si>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</si>
  <si>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</si>
  <si>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</si>
  <si>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</si>
  <si>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</si>
  <si>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</si>
  <si>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</si>
  <si>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</si>
  <si>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</si>
  <si>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</si>
  <si>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</si>
  <si>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</si>
  <si>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</si>
  <si>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</si>
  <si>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</si>
  <si>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</si>
  <si>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</si>
  <si>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</si>
  <si>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</si>
  <si>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</si>
  <si>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</si>
  <si>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</si>
  <si>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</si>
  <si>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</si>
  <si>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</si>
  <si>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</si>
  <si>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</si>
  <si>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</si>
  <si>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</si>
  <si>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</si>
  <si>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</si>
  <si>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</si>
  <si>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</si>
  <si>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</si>
  <si>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</si>
  <si>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</si>
  <si>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</si>
  <si>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</si>
  <si>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</si>
  <si>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</si>
  <si>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</si>
  <si>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</si>
  <si>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</si>
  <si>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</si>
  <si>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</si>
  <si>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</si>
  <si>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</si>
  <si>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</si>
  <si>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</si>
  <si>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</si>
  <si>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</si>
  <si>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</si>
  <si>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</si>
  <si>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</si>
  <si>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</si>
  <si>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</si>
  <si>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</si>
  <si>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</si>
  <si>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</si>
  <si>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</si>
  <si>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</si>
  <si>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</si>
  <si>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</si>
  <si>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</si>
  <si>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2020年区级一般公共支出决算经济分类明细表</t>
  </si>
  <si>
    <t>项         目</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</si>
  <si>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</si>
  <si>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</si>
  <si>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</si>
  <si>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</si>
  <si>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</si>
  <si>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</si>
  <si>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</si>
  <si>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</si>
  <si>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</si>
  <si>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</si>
  <si>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</si>
  <si>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</si>
  <si>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</si>
  <si>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</si>
  <si>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</si>
  <si>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</si>
  <si>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</si>
  <si>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</si>
  <si>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</si>
  <si>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</si>
  <si>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</si>
  <si>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</si>
  <si>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</si>
  <si>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</si>
  <si>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</si>
  <si>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</si>
  <si>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</si>
  <si>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</si>
  <si>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</si>
  <si>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</si>
  <si>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</si>
  <si>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</si>
  <si>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</si>
  <si>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</si>
  <si>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</si>
  <si>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</si>
  <si>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</si>
  <si>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</si>
  <si>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</si>
  <si>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</si>
  <si>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</si>
  <si>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</si>
  <si>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</si>
  <si>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</si>
  <si>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</si>
  <si>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</si>
  <si>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</si>
  <si>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</si>
  <si>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</si>
  <si>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</si>
  <si>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</si>
  <si>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</si>
  <si>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</si>
  <si>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</si>
  <si>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</si>
  <si>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2020年区级一般公共基本支出决算经济分类明细表</t>
  </si>
  <si>
    <r>
      <t xml:space="preserve">预 </t>
    </r>
    <r>
      <rPr>
        <sz val="12"/>
        <rFont val="黑体"/>
        <family val="3"/>
        <charset val="134"/>
      </rPr>
      <t xml:space="preserve">  </t>
    </r>
    <r>
      <rPr>
        <sz val="12"/>
        <rFont val="黑体"/>
        <family val="3"/>
        <charset val="134"/>
      </rPr>
      <t>算</t>
    </r>
  </si>
  <si>
    <t>2020年区级一般公共项目支出决算经济分类明细表</t>
  </si>
  <si>
    <t>2020年区对街/乡/镇税收返还和一般公共预算转移支付决算表</t>
  </si>
  <si>
    <r>
      <t>决算为上</t>
    </r>
    <r>
      <rPr>
        <sz val="12"/>
        <rFont val="黑体"/>
        <family val="3"/>
        <charset val="134"/>
      </rPr>
      <t xml:space="preserve">
年决算％</t>
    </r>
  </si>
  <si>
    <t>区对街/乡/镇税收返还和转移支付合计</t>
  </si>
  <si>
    <t>一、区对街/乡/镇转移支付</t>
  </si>
  <si>
    <t>（一）一般性转移支付</t>
  </si>
  <si>
    <t>教育一般性转移支付支出</t>
  </si>
  <si>
    <t>社会保障和就业一般性转移支付支出</t>
  </si>
  <si>
    <t>……</t>
  </si>
  <si>
    <t>（二）专项转移支付</t>
  </si>
  <si>
    <t>教育</t>
  </si>
  <si>
    <t>城乡社区</t>
  </si>
  <si>
    <t>农林水</t>
  </si>
  <si>
    <t>二、区对街/乡/镇税收返还</t>
  </si>
  <si>
    <t>增值税税收返还支出</t>
  </si>
  <si>
    <t>因和平区无下一级财政，故此表无数据未编报。</t>
  </si>
  <si>
    <t>2020年区对街/乡/镇税收返还和一般性转移支付分地区决算表</t>
  </si>
  <si>
    <t>税收返还</t>
  </si>
  <si>
    <t>一般性转移支付</t>
  </si>
  <si>
    <t>地区一</t>
  </si>
  <si>
    <t>地区二</t>
  </si>
  <si>
    <t>…</t>
  </si>
  <si>
    <t>2020年区对街/乡/镇一般公共预算专项转移支付决算明细表</t>
  </si>
  <si>
    <t>单位:万元</t>
  </si>
  <si>
    <t>项   目</t>
  </si>
  <si>
    <t>决算数</t>
  </si>
  <si>
    <t>专项转移支付支出</t>
  </si>
  <si>
    <t xml:space="preserve">  地区一</t>
  </si>
  <si>
    <t xml:space="preserve">    项目一</t>
  </si>
  <si>
    <t xml:space="preserve">    项目二</t>
  </si>
  <si>
    <t xml:space="preserve">    ……（具体项目）</t>
  </si>
  <si>
    <t xml:space="preserve">  地区二</t>
  </si>
  <si>
    <t xml:space="preserve">  地区三</t>
  </si>
  <si>
    <t xml:space="preserve">    ……（具体科目）</t>
  </si>
  <si>
    <t>2020年政府一般债务限额和余额情况表</t>
  </si>
  <si>
    <t>金         额</t>
  </si>
  <si>
    <t>合计</t>
  </si>
  <si>
    <t>政府债券</t>
  </si>
  <si>
    <t>国有企事业单位债务等</t>
  </si>
  <si>
    <r>
      <t>一、2019</t>
    </r>
    <r>
      <rPr>
        <sz val="12"/>
        <rFont val="黑体"/>
        <family val="3"/>
        <charset val="134"/>
      </rPr>
      <t>年末政府一般债务余额</t>
    </r>
  </si>
  <si>
    <t>二、2020年末政府一般债务余额限额</t>
  </si>
  <si>
    <t>三、2020年政府一般债务举借额</t>
  </si>
  <si>
    <t>四、2020年政府一般债务还本额</t>
  </si>
  <si>
    <t>五、2020年末政府一般债务余额</t>
  </si>
  <si>
    <t xml:space="preserve">   六、2020年政府一般债务付息额</t>
  </si>
  <si>
    <t>政府性基金预算</t>
  </si>
  <si>
    <t>2020年全区政府性基金收入决算表</t>
  </si>
  <si>
    <t>政 府 性 基 金 收 入 合 计</t>
  </si>
  <si>
    <r>
      <t xml:space="preserve"> </t>
    </r>
    <r>
      <rPr>
        <sz val="12"/>
        <rFont val="宋体"/>
        <charset val="134"/>
      </rPr>
      <t xml:space="preserve"> </t>
    </r>
    <r>
      <rPr>
        <sz val="12"/>
        <rFont val="宋体"/>
        <charset val="134"/>
      </rPr>
      <t>国有土地使用权出让收入</t>
    </r>
  </si>
  <si>
    <r>
      <t xml:space="preserve"> </t>
    </r>
    <r>
      <rPr>
        <sz val="12"/>
        <rFont val="宋体"/>
        <charset val="134"/>
      </rPr>
      <t>政府收益</t>
    </r>
  </si>
  <si>
    <t xml:space="preserve"> 土地整理成本</t>
  </si>
  <si>
    <t xml:space="preserve">  国有土地使用权出让收入</t>
  </si>
  <si>
    <t xml:space="preserve">  政 府 性 基 金 收 入 合 计</t>
  </si>
  <si>
    <t xml:space="preserve">  加：市级转移支付收入</t>
  </si>
  <si>
    <r>
      <t xml:space="preserve"> </t>
    </r>
    <r>
      <rPr>
        <sz val="12"/>
        <rFont val="宋体"/>
        <charset val="134"/>
      </rPr>
      <t xml:space="preserve">     </t>
    </r>
    <r>
      <rPr>
        <sz val="12"/>
        <rFont val="宋体"/>
        <charset val="134"/>
      </rPr>
      <t>上年结余收入</t>
    </r>
  </si>
  <si>
    <r>
      <t xml:space="preserve"> </t>
    </r>
    <r>
      <rPr>
        <sz val="12"/>
        <rFont val="宋体"/>
        <charset val="134"/>
      </rPr>
      <t xml:space="preserve">     </t>
    </r>
    <r>
      <rPr>
        <sz val="12"/>
        <rFont val="宋体"/>
        <charset val="134"/>
      </rPr>
      <t>调入调出资金等</t>
    </r>
  </si>
  <si>
    <r>
      <t xml:space="preserve"> </t>
    </r>
    <r>
      <rPr>
        <sz val="12"/>
        <rFont val="宋体"/>
        <charset val="134"/>
      </rPr>
      <t xml:space="preserve"> 专项债务转贷收入</t>
    </r>
  </si>
  <si>
    <t xml:space="preserve">  政 府 性 基 金 收 入 总 计</t>
  </si>
  <si>
    <t>2020年全区政府性基金支出决算表</t>
  </si>
  <si>
    <t>政 府 性 基 金 支 出 合 计</t>
  </si>
  <si>
    <r>
      <t xml:space="preserve"> </t>
    </r>
    <r>
      <rPr>
        <sz val="12"/>
        <rFont val="宋体"/>
        <charset val="134"/>
      </rPr>
      <t xml:space="preserve"> 文化旅游体育与传媒支出</t>
    </r>
  </si>
  <si>
    <r>
      <t xml:space="preserve"> </t>
    </r>
    <r>
      <rPr>
        <sz val="12"/>
        <rFont val="宋体"/>
        <charset val="134"/>
      </rPr>
      <t xml:space="preserve"> 社会保障和就业支出</t>
    </r>
  </si>
  <si>
    <r>
      <t xml:space="preserve"> </t>
    </r>
    <r>
      <rPr>
        <sz val="12"/>
        <rFont val="宋体"/>
        <charset val="134"/>
      </rPr>
      <t xml:space="preserve"> 城乡社区支出</t>
    </r>
  </si>
  <si>
    <t xml:space="preserve">  交通运输支出</t>
  </si>
  <si>
    <r>
      <t xml:space="preserve"> </t>
    </r>
    <r>
      <rPr>
        <sz val="12"/>
        <rFont val="宋体"/>
        <charset val="134"/>
      </rPr>
      <t xml:space="preserve"> 资源勘探电力信息等支出</t>
    </r>
  </si>
  <si>
    <t>抗疫特别国债安排的支出</t>
  </si>
  <si>
    <t>政 府 性 基 金 收 入 总 计</t>
  </si>
  <si>
    <t>减：政府性基金支出</t>
  </si>
  <si>
    <t>政 府 性 基 金 结 余</t>
  </si>
  <si>
    <r>
      <t xml:space="preserve"> </t>
    </r>
    <r>
      <rPr>
        <sz val="12"/>
        <rFont val="宋体"/>
        <charset val="134"/>
      </rPr>
      <t xml:space="preserve"> 结转项目资金</t>
    </r>
  </si>
  <si>
    <t>2020年区级政府性基金收入决算表</t>
  </si>
  <si>
    <r>
      <t xml:space="preserve"> </t>
    </r>
    <r>
      <rPr>
        <sz val="12"/>
        <rFont val="宋体"/>
        <charset val="134"/>
      </rPr>
      <t xml:space="preserve"> </t>
    </r>
    <r>
      <rPr>
        <sz val="12"/>
        <rFont val="宋体"/>
        <charset val="134"/>
      </rPr>
      <t>彩票公益金收入</t>
    </r>
  </si>
  <si>
    <r>
      <t xml:space="preserve"> </t>
    </r>
    <r>
      <rPr>
        <sz val="12"/>
        <rFont val="宋体"/>
        <charset val="134"/>
      </rPr>
      <t xml:space="preserve"> </t>
    </r>
    <r>
      <rPr>
        <sz val="12"/>
        <rFont val="宋体"/>
        <charset val="134"/>
      </rPr>
      <t>上年结余收入</t>
    </r>
  </si>
  <si>
    <r>
      <t xml:space="preserve"> </t>
    </r>
    <r>
      <rPr>
        <sz val="12"/>
        <rFont val="宋体"/>
        <charset val="134"/>
      </rPr>
      <t xml:space="preserve"> </t>
    </r>
    <r>
      <rPr>
        <sz val="12"/>
        <rFont val="宋体"/>
        <charset val="134"/>
      </rPr>
      <t>调入调出资金等</t>
    </r>
  </si>
  <si>
    <r>
      <t xml:space="preserve">  减：区对街</t>
    </r>
    <r>
      <rPr>
        <sz val="12"/>
        <rFont val="宋体"/>
        <charset val="134"/>
      </rPr>
      <t>/乡/镇</t>
    </r>
    <r>
      <rPr>
        <sz val="12"/>
        <rFont val="宋体"/>
        <charset val="134"/>
      </rPr>
      <t>转移支付</t>
    </r>
  </si>
  <si>
    <t>2020年区级政府性基金支出决算表</t>
  </si>
  <si>
    <r>
      <t xml:space="preserve"> </t>
    </r>
    <r>
      <rPr>
        <sz val="12"/>
        <rFont val="宋体"/>
        <charset val="134"/>
      </rPr>
      <t xml:space="preserve"> </t>
    </r>
    <r>
      <rPr>
        <sz val="12"/>
        <rFont val="宋体"/>
        <charset val="134"/>
      </rPr>
      <t>文化体育与传媒支出</t>
    </r>
  </si>
  <si>
    <r>
      <t xml:space="preserve"> </t>
    </r>
    <r>
      <rPr>
        <sz val="12"/>
        <rFont val="宋体"/>
        <charset val="134"/>
      </rPr>
      <t xml:space="preserve"> </t>
    </r>
    <r>
      <rPr>
        <sz val="12"/>
        <rFont val="宋体"/>
        <charset val="134"/>
      </rPr>
      <t>社会保障和就业支出</t>
    </r>
  </si>
  <si>
    <r>
      <t xml:space="preserve"> </t>
    </r>
    <r>
      <rPr>
        <sz val="12"/>
        <rFont val="宋体"/>
        <charset val="134"/>
      </rPr>
      <t xml:space="preserve"> </t>
    </r>
    <r>
      <rPr>
        <sz val="12"/>
        <rFont val="宋体"/>
        <charset val="134"/>
      </rPr>
      <t>城乡社区支出</t>
    </r>
  </si>
  <si>
    <r>
      <t xml:space="preserve"> </t>
    </r>
    <r>
      <rPr>
        <sz val="12"/>
        <rFont val="宋体"/>
        <charset val="134"/>
      </rPr>
      <t xml:space="preserve"> </t>
    </r>
    <r>
      <rPr>
        <sz val="12"/>
        <rFont val="宋体"/>
        <charset val="134"/>
      </rPr>
      <t>资源勘探电力信息等支出</t>
    </r>
  </si>
  <si>
    <r>
      <t xml:space="preserve"> </t>
    </r>
    <r>
      <rPr>
        <sz val="12"/>
        <rFont val="宋体"/>
        <charset val="134"/>
      </rPr>
      <t xml:space="preserve"> </t>
    </r>
    <r>
      <rPr>
        <sz val="12"/>
        <rFont val="宋体"/>
        <charset val="134"/>
      </rPr>
      <t>结转项目资金</t>
    </r>
  </si>
  <si>
    <t>2020年区级政府性基金支出决算功能分类明细表</t>
  </si>
  <si>
    <t>决  算</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</si>
  <si>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</si>
  <si>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</si>
  <si>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</si>
  <si>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</si>
  <si>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</si>
  <si>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</si>
  <si>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</si>
  <si>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</si>
  <si>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</si>
  <si>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</si>
  <si>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</si>
  <si>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</si>
  <si>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</si>
  <si>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</si>
  <si>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</si>
  <si>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</si>
  <si>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</si>
  <si>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</si>
  <si>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</si>
  <si>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</si>
  <si>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</si>
  <si>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</si>
  <si>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</si>
  <si>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</si>
  <si>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</si>
  <si>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</si>
  <si>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</si>
  <si>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</si>
  <si>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</si>
  <si>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</si>
  <si>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</si>
  <si>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</si>
  <si>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</si>
  <si>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</si>
  <si>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</si>
  <si>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</si>
  <si>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</si>
  <si>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</si>
  <si>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</si>
  <si>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</si>
  <si>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</si>
  <si>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</si>
  <si>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</si>
  <si>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</si>
  <si>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</si>
  <si>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</si>
  <si>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</si>
  <si>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</si>
  <si>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</si>
  <si>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</si>
  <si>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</si>
  <si>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</si>
  <si>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</si>
  <si>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</si>
  <si>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</si>
  <si>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</si>
  <si>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</si>
  <si>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</si>
  <si>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</si>
  <si>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</si>
  <si>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</si>
  <si>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</si>
  <si>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</si>
  <si>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</si>
  <si>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</si>
  <si>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</si>
  <si>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</si>
  <si>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</si>
  <si>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</si>
  <si>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</si>
  <si>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</si>
  <si>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</si>
  <si>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</si>
  <si>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</si>
  <si>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</si>
  <si>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</si>
  <si>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</si>
  <si>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</si>
  <si>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</si>
  <si>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</si>
  <si>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</si>
  <si>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</si>
  <si>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</si>
  <si>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</si>
  <si>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</si>
  <si>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</si>
  <si>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</si>
  <si>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</si>
  <si>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</si>
  <si>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</si>
  <si>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</si>
  <si>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</si>
  <si>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</si>
  <si>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</si>
  <si>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</si>
  <si>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</si>
  <si>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</si>
  <si>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</si>
  <si>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</si>
  <si>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</si>
  <si>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</si>
  <si>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</si>
  <si>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</si>
  <si>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</si>
  <si>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</si>
  <si>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</si>
  <si>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</si>
  <si>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</si>
  <si>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</si>
  <si>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</si>
  <si>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</si>
  <si>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</si>
  <si>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</si>
  <si>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</si>
  <si>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</si>
  <si>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</si>
  <si>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</si>
  <si>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</si>
  <si>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</si>
  <si>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</si>
  <si>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</si>
  <si>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</si>
  <si>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</si>
  <si>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</si>
  <si>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</si>
  <si>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</si>
  <si>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</si>
  <si>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</si>
  <si>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</si>
  <si>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</si>
  <si>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</si>
  <si>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</si>
  <si>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</si>
  <si>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</si>
  <si>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</si>
  <si>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</si>
  <si>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</si>
  <si>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</si>
  <si>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</si>
  <si>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</si>
  <si>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</si>
  <si>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</si>
  <si>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</si>
  <si>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</si>
  <si>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</si>
  <si>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</si>
  <si>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</si>
  <si>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</si>
  <si>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</si>
  <si>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</si>
  <si>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</si>
  <si>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</si>
  <si>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</si>
  <si>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</si>
  <si>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</si>
  <si>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</si>
  <si>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</si>
  <si>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</si>
  <si>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</si>
  <si>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</si>
  <si>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</si>
  <si>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</si>
  <si>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</si>
  <si>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</si>
  <si>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</si>
  <si>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</si>
  <si>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</si>
  <si>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</si>
  <si>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</si>
  <si>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</si>
  <si>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</si>
  <si>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</si>
  <si>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</si>
  <si>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</si>
  <si>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</si>
  <si>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</si>
  <si>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</si>
  <si>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</si>
  <si>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</si>
  <si>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</si>
  <si>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</si>
  <si>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</si>
  <si>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</si>
  <si>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</si>
  <si>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</si>
  <si>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</si>
  <si>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</si>
  <si>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</si>
  <si>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</si>
  <si>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</si>
  <si>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</si>
  <si>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</si>
  <si>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</si>
  <si>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</si>
  <si>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</si>
  <si>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</si>
  <si>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</si>
  <si>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</si>
  <si>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</si>
  <si>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</si>
  <si>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</si>
  <si>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</si>
  <si>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</si>
  <si>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</si>
  <si>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</si>
  <si>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</si>
  <si>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</si>
  <si>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</si>
  <si>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</si>
  <si>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</si>
  <si>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</si>
  <si>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</si>
  <si>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</si>
  <si>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</si>
  <si>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</si>
  <si>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</si>
  <si>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</si>
  <si>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</si>
  <si>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</si>
  <si>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</si>
  <si>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</si>
  <si>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</si>
  <si>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</si>
  <si>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</si>
  <si>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</si>
  <si>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</si>
  <si>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</si>
  <si>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</si>
  <si>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</si>
  <si>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</si>
  <si>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</si>
  <si>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</si>
  <si>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</si>
  <si>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2020年区对街/乡/镇政府性基金转移支付决算表</t>
  </si>
  <si>
    <t>区对街/乡/镇转移支付合计</t>
  </si>
  <si>
    <t xml:space="preserve">    一、一般性转移支付</t>
  </si>
  <si>
    <t xml:space="preserve"> xx一般性转移支付</t>
  </si>
  <si>
    <t xml:space="preserve">    二、专项转移支付</t>
  </si>
  <si>
    <t xml:space="preserve"> …</t>
  </si>
  <si>
    <t>地区三</t>
  </si>
  <si>
    <t>2020年区对街/乡/镇政府性基金专项转移支付决算明细表</t>
  </si>
  <si>
    <t>项目</t>
  </si>
  <si>
    <t>2020年政府专项债务限额和余额情况表</t>
  </si>
  <si>
    <r>
      <t>一、2019</t>
    </r>
    <r>
      <rPr>
        <sz val="12"/>
        <rFont val="黑体"/>
        <family val="3"/>
        <charset val="134"/>
      </rPr>
      <t>年末政府专项债务余额</t>
    </r>
  </si>
  <si>
    <t>二、2020年末政府专项债务余额限额</t>
  </si>
  <si>
    <t>三、2020年政府专项债务举借额</t>
  </si>
  <si>
    <t>四、2020年政府专项债务还本额</t>
  </si>
  <si>
    <t>五、2020年末政府专项债务余额</t>
  </si>
  <si>
    <t xml:space="preserve">   六、2020年政府专项债务付息额</t>
  </si>
  <si>
    <t>国有资本经营预算</t>
  </si>
  <si>
    <t>2020年全区国有资本经营收入决算表</t>
  </si>
  <si>
    <t>预算</t>
  </si>
  <si>
    <t>决算为调整           预算％</t>
  </si>
  <si>
    <t>国 有 资 本 经 营 收 入 合 计</t>
  </si>
  <si>
    <t xml:space="preserve">      利润收入</t>
  </si>
  <si>
    <t xml:space="preserve">      股利、股息收入</t>
  </si>
  <si>
    <t xml:space="preserve">      产权转让收入</t>
  </si>
  <si>
    <t xml:space="preserve">      清算收入</t>
  </si>
  <si>
    <t xml:space="preserve">      其他国有资本经营预算收入</t>
  </si>
  <si>
    <t xml:space="preserve">    加：市级转移支付收入</t>
  </si>
  <si>
    <t xml:space="preserve">        上年结余收入</t>
  </si>
  <si>
    <t xml:space="preserve">        调入调出资金等</t>
  </si>
  <si>
    <t>国 有 资 本 经 营 收 入 总 计</t>
  </si>
  <si>
    <t>2020年全区国有资本经营支出决算表</t>
  </si>
  <si>
    <t>国 有 资 本 经 营 支 出 合 计</t>
  </si>
  <si>
    <r>
      <t xml:space="preserve"> </t>
    </r>
    <r>
      <rPr>
        <sz val="12"/>
        <rFont val="宋体"/>
        <charset val="134"/>
      </rPr>
      <t xml:space="preserve"> </t>
    </r>
    <r>
      <rPr>
        <sz val="12"/>
        <rFont val="宋体"/>
        <charset val="134"/>
      </rPr>
      <t>解决历史遗留问题及改革成本支出</t>
    </r>
  </si>
  <si>
    <r>
      <t xml:space="preserve"> </t>
    </r>
    <r>
      <rPr>
        <sz val="12"/>
        <rFont val="宋体"/>
        <charset val="134"/>
      </rPr>
      <t xml:space="preserve"> </t>
    </r>
    <r>
      <rPr>
        <sz val="12"/>
        <rFont val="宋体"/>
        <charset val="134"/>
      </rPr>
      <t>国有企业资本金注入</t>
    </r>
  </si>
  <si>
    <r>
      <t xml:space="preserve"> </t>
    </r>
    <r>
      <rPr>
        <sz val="12"/>
        <rFont val="宋体"/>
        <charset val="134"/>
      </rPr>
      <t xml:space="preserve"> </t>
    </r>
    <r>
      <rPr>
        <sz val="12"/>
        <rFont val="宋体"/>
        <charset val="134"/>
      </rPr>
      <t>国有企业政策性补贴</t>
    </r>
  </si>
  <si>
    <r>
      <t xml:space="preserve"> </t>
    </r>
    <r>
      <rPr>
        <sz val="12"/>
        <rFont val="宋体"/>
        <charset val="134"/>
      </rPr>
      <t xml:space="preserve"> </t>
    </r>
    <r>
      <rPr>
        <sz val="12"/>
        <rFont val="宋体"/>
        <charset val="134"/>
      </rPr>
      <t>金融国有资本经营预算支出</t>
    </r>
  </si>
  <si>
    <r>
      <t xml:space="preserve"> </t>
    </r>
    <r>
      <rPr>
        <sz val="12"/>
        <rFont val="宋体"/>
        <charset val="134"/>
      </rPr>
      <t xml:space="preserve"> </t>
    </r>
    <r>
      <rPr>
        <sz val="12"/>
        <rFont val="宋体"/>
        <charset val="134"/>
      </rPr>
      <t>其他国有资本经营预算支出</t>
    </r>
  </si>
  <si>
    <t>减：国有资本经营支出</t>
  </si>
  <si>
    <t>国 有 资 本 经 营 结 余</t>
  </si>
  <si>
    <t>2020年区级国有资本经营收入决算表</t>
  </si>
  <si>
    <t>国有资本经营收入合计</t>
  </si>
  <si>
    <t>一、利润收入</t>
  </si>
  <si>
    <t>石油石化企业利润收入</t>
  </si>
  <si>
    <t xml:space="preserve">      电力企业利润收入</t>
  </si>
  <si>
    <t>电信企业利润收入</t>
  </si>
  <si>
    <t>贸易企业利润收入</t>
  </si>
  <si>
    <t>其他国有资本经营预算企业利润收入</t>
  </si>
  <si>
    <t>二、股利、股息收入</t>
  </si>
  <si>
    <t>2020年区级国有资本经营支出决算表</t>
  </si>
  <si>
    <t>国有资本经营支出合计</t>
  </si>
  <si>
    <t xml:space="preserve">一、解决历史遗留问题及改革成本支出  </t>
  </si>
  <si>
    <t xml:space="preserve">    厂办大集体改革支出</t>
  </si>
  <si>
    <t xml:space="preserve">       …</t>
  </si>
  <si>
    <t xml:space="preserve">    其他解决历史遗留问题及改革成本支出</t>
  </si>
  <si>
    <t xml:space="preserve">二、国有企业资本金注入 </t>
  </si>
  <si>
    <t xml:space="preserve">       国有经济结构调整支出</t>
  </si>
  <si>
    <t xml:space="preserve">   三、国有企业政策性补贴</t>
  </si>
  <si>
    <t xml:space="preserve">   四、金融国有资本经营预算支出</t>
  </si>
  <si>
    <t xml:space="preserve">    资本性支出</t>
  </si>
  <si>
    <t xml:space="preserve">    …</t>
  </si>
  <si>
    <t xml:space="preserve">   五、其他国有资本经营预算支出</t>
  </si>
  <si>
    <t>2020年区级国有资本经营支出决算功能分类明细表</t>
  </si>
  <si>
    <t>2020年区对街/乡/镇国有资本经营转移支付决算表</t>
  </si>
  <si>
    <t>决算为上
年执行％</t>
  </si>
  <si>
    <t>社会保险基金预算</t>
  </si>
  <si>
    <t>2020年社会保险基金收入决算表</t>
  </si>
  <si>
    <r>
      <t xml:space="preserve">决   </t>
    </r>
    <r>
      <rPr>
        <sz val="12"/>
        <rFont val="黑体"/>
        <family val="3"/>
        <charset val="134"/>
      </rPr>
      <t>算</t>
    </r>
  </si>
  <si>
    <t>决算为      预算％</t>
  </si>
  <si>
    <t>社 会 保 险 基 金 收 入 合 计</t>
  </si>
  <si>
    <t xml:space="preserve">    其中：保险费收入</t>
  </si>
  <si>
    <t xml:space="preserve">          财政补贴收入</t>
  </si>
  <si>
    <t xml:space="preserve">          利息收入</t>
  </si>
  <si>
    <t>一、城镇企业职工基本养老保险基金收入</t>
  </si>
  <si>
    <t>二、失业保险基金收入</t>
  </si>
  <si>
    <t>三、城镇职工基本医疗保险基金收入</t>
  </si>
  <si>
    <t>四、工伤保险基金收入</t>
  </si>
  <si>
    <r>
      <t>五、城镇职工生育保险基金</t>
    </r>
    <r>
      <rPr>
        <sz val="12"/>
        <color indexed="8"/>
        <rFont val="宋体"/>
        <charset val="134"/>
      </rPr>
      <t>收入</t>
    </r>
  </si>
  <si>
    <r>
      <t>六、城乡居民基本养老保险基金</t>
    </r>
    <r>
      <rPr>
        <sz val="12"/>
        <color indexed="8"/>
        <rFont val="宋体"/>
        <charset val="134"/>
      </rPr>
      <t>收入</t>
    </r>
  </si>
  <si>
    <r>
      <t>七、城乡居民基本医疗保险基金</t>
    </r>
    <r>
      <rPr>
        <sz val="12"/>
        <color indexed="8"/>
        <rFont val="宋体"/>
        <charset val="134"/>
      </rPr>
      <t>收入</t>
    </r>
  </si>
  <si>
    <t>八、机关事业单位基本养老保险基金收入</t>
  </si>
  <si>
    <t xml:space="preserve"> 和平区2020年社会保险基金由市级统筹，本区无收入、无支出。</t>
  </si>
  <si>
    <t>2020年社会保险基金支出决算表</t>
  </si>
  <si>
    <t>决算为上
年决算％</t>
  </si>
  <si>
    <t>社 会 保 险 基 金 支 出 合 计</t>
  </si>
  <si>
    <t>一、城镇企业职工基本养老保险基金支出</t>
  </si>
  <si>
    <t>　　其中：基本养老金</t>
  </si>
  <si>
    <t xml:space="preserve">          丧葬抚恤补助</t>
  </si>
  <si>
    <t>二、失业保险基金支出</t>
  </si>
  <si>
    <t>　　其中：失业保险金</t>
  </si>
  <si>
    <t xml:space="preserve">          医疗补助金</t>
  </si>
  <si>
    <t xml:space="preserve">          职业培训和职业介绍补贴</t>
  </si>
  <si>
    <t xml:space="preserve">          促进就业补助</t>
  </si>
  <si>
    <t>三、城镇职工基本医疗保险基金支出</t>
  </si>
  <si>
    <t>　　其中：基本医疗保险统筹基金</t>
  </si>
  <si>
    <t xml:space="preserve">          医疗保险个人账户基金</t>
  </si>
  <si>
    <t>四、工伤保险基金支出</t>
  </si>
  <si>
    <t>　　其中：工伤保险待遇</t>
  </si>
  <si>
    <r>
      <t>五、城镇职工生育保险基金</t>
    </r>
    <r>
      <rPr>
        <sz val="12"/>
        <color indexed="8"/>
        <rFont val="宋体"/>
        <charset val="134"/>
      </rPr>
      <t>支出</t>
    </r>
  </si>
  <si>
    <t>　　其中：生育保险金</t>
  </si>
  <si>
    <r>
      <t>六、城乡居民基本养老保险基金</t>
    </r>
    <r>
      <rPr>
        <sz val="12"/>
        <color indexed="8"/>
        <rFont val="宋体"/>
        <charset val="134"/>
      </rPr>
      <t>支出</t>
    </r>
  </si>
  <si>
    <r>
      <t>七、城乡居民基本医疗保险基金</t>
    </r>
    <r>
      <rPr>
        <sz val="12"/>
        <color indexed="8"/>
        <rFont val="宋体"/>
        <charset val="134"/>
      </rPr>
      <t>支出</t>
    </r>
  </si>
  <si>
    <t>八、机关事业单位基本养老保险基金支出</t>
  </si>
  <si>
    <t>政府债务</t>
  </si>
  <si>
    <t>2020年政府债务发行及还本付息情况表</t>
  </si>
  <si>
    <t>全    区</t>
  </si>
  <si>
    <r>
      <t>一、</t>
    </r>
    <r>
      <rPr>
        <sz val="12"/>
        <rFont val="黑体"/>
        <family val="3"/>
        <charset val="134"/>
      </rPr>
      <t>2019</t>
    </r>
    <r>
      <rPr>
        <sz val="12"/>
        <rFont val="黑体"/>
        <family val="3"/>
        <charset val="134"/>
      </rPr>
      <t>年末地方政府债务余额</t>
    </r>
  </si>
  <si>
    <t xml:space="preserve">      其中：一般债务</t>
  </si>
  <si>
    <t xml:space="preserve">           专项债务</t>
  </si>
  <si>
    <r>
      <t>二、</t>
    </r>
    <r>
      <rPr>
        <sz val="12"/>
        <rFont val="黑体"/>
        <family val="3"/>
        <charset val="134"/>
      </rPr>
      <t>2019</t>
    </r>
    <r>
      <rPr>
        <sz val="12"/>
        <rFont val="黑体"/>
        <family val="3"/>
        <charset val="134"/>
      </rPr>
      <t>年地方政府债务限额</t>
    </r>
  </si>
  <si>
    <t xml:space="preserve">            专项债务</t>
  </si>
  <si>
    <r>
      <t>三、</t>
    </r>
    <r>
      <rPr>
        <sz val="12"/>
        <rFont val="黑体"/>
        <family val="3"/>
        <charset val="134"/>
      </rPr>
      <t>2020</t>
    </r>
    <r>
      <rPr>
        <sz val="12"/>
        <rFont val="黑体"/>
        <family val="3"/>
        <charset val="134"/>
      </rPr>
      <t>年地方政府债务发行决算数</t>
    </r>
  </si>
  <si>
    <t xml:space="preserve">     新增一般债券发行额</t>
  </si>
  <si>
    <t xml:space="preserve">     再融资一般债券发行额</t>
  </si>
  <si>
    <t xml:space="preserve">     新增专项债券发行额</t>
  </si>
  <si>
    <t xml:space="preserve">     再融资专项债券发行额</t>
  </si>
  <si>
    <r>
      <t>四、</t>
    </r>
    <r>
      <rPr>
        <sz val="12"/>
        <rFont val="黑体"/>
        <family val="3"/>
        <charset val="134"/>
      </rPr>
      <t>2020</t>
    </r>
    <r>
      <rPr>
        <sz val="12"/>
        <rFont val="黑体"/>
        <family val="3"/>
        <charset val="134"/>
      </rPr>
      <t>年地方政府债务还本决算数</t>
    </r>
  </si>
  <si>
    <t xml:space="preserve">     一般债务</t>
  </si>
  <si>
    <t xml:space="preserve">     专项债务</t>
  </si>
  <si>
    <r>
      <t>五、</t>
    </r>
    <r>
      <rPr>
        <sz val="12"/>
        <rFont val="黑体"/>
        <family val="3"/>
        <charset val="134"/>
      </rPr>
      <t>2020</t>
    </r>
    <r>
      <rPr>
        <sz val="12"/>
        <rFont val="黑体"/>
        <family val="3"/>
        <charset val="134"/>
      </rPr>
      <t>年地方政府债务付息决算数</t>
    </r>
  </si>
  <si>
    <r>
      <t>六、</t>
    </r>
    <r>
      <rPr>
        <sz val="12"/>
        <rFont val="黑体"/>
        <family val="3"/>
        <charset val="134"/>
      </rPr>
      <t>2020</t>
    </r>
    <r>
      <rPr>
        <sz val="12"/>
        <rFont val="黑体"/>
        <family val="3"/>
        <charset val="134"/>
      </rPr>
      <t>年末地方政府债务余额决算数</t>
    </r>
  </si>
  <si>
    <t>七、2020年地方政府债务限额</t>
  </si>
</sst>
</file>

<file path=xl/styles.xml><?xml version="1.0" encoding="utf-8"?>
<styleSheet xmlns="http://schemas.openxmlformats.org/spreadsheetml/2006/main">
  <numFmts count="31">
    <numFmt numFmtId="41" formatCode="_ * #,##0_ ;_ * \-#,##0_ ;_ * &quot;-&quot;_ ;_ @_ "/>
    <numFmt numFmtId="43" formatCode="_ * #,##0.00_ ;_ * \-#,##0.00_ ;_ * &quot;-&quot;??_ ;_ @_ "/>
    <numFmt numFmtId="176" formatCode="_(* #,##0.00_);_(* \(#,##0.00\);_(* &quot;-&quot;??_);_(@_)"/>
    <numFmt numFmtId="177" formatCode="_(* #,##0_);_(* \(#,##0\);_(* &quot;-&quot;_);_(@_)"/>
    <numFmt numFmtId="178" formatCode="_-&quot;￥&quot;* #,##0_-;\-&quot;￥&quot;* #,##0_-;_-&quot;￥&quot;* &quot;-&quot;_-;_-@_-"/>
    <numFmt numFmtId="179" formatCode="_-&quot;￥&quot;* #,##0.00_-;\-&quot;￥&quot;* #,##0.00_-;_-&quot;￥&quot;* &quot;-&quot;??_-;_-@_-"/>
    <numFmt numFmtId="180" formatCode="_(* #,##0_);_(* \(#,##0\);_(* &quot;-&quot;??_);_(@_)"/>
    <numFmt numFmtId="181" formatCode="#,##0_ "/>
    <numFmt numFmtId="182" formatCode="_-* #,##0_$_-;\-* #,##0_$_-;_-* &quot;-&quot;_$_-;_-@_-"/>
    <numFmt numFmtId="183" formatCode="_-&quot;$&quot;* #,##0_-;\-&quot;$&quot;* #,##0_-;_-&quot;$&quot;* &quot;-&quot;_-;_-@_-"/>
    <numFmt numFmtId="184" formatCode="#,##0.0_);[Red]\(#,##0.0\)"/>
    <numFmt numFmtId="185" formatCode="0_ "/>
    <numFmt numFmtId="186" formatCode="#,##0;\-#,##0;&quot;-&quot;"/>
    <numFmt numFmtId="187" formatCode="0.0_ "/>
    <numFmt numFmtId="188" formatCode="_-* #,##0.00&quot;$&quot;_-;\-* #,##0.00&quot;$&quot;_-;_-* &quot;-&quot;??&quot;$&quot;_-;_-@_-"/>
    <numFmt numFmtId="189" formatCode="#,##0;\(#,##0\)"/>
    <numFmt numFmtId="190" formatCode="0.00_ "/>
    <numFmt numFmtId="191" formatCode="_-* #,##0.00_$_-;\-* #,##0.00_$_-;_-* &quot;-&quot;??_$_-;_-@_-"/>
    <numFmt numFmtId="192" formatCode="_(&quot;$&quot;* #,##0.00_);_(&quot;$&quot;* \(#,##0.00\);_(&quot;$&quot;* &quot;-&quot;??_);_(@_)"/>
    <numFmt numFmtId="193" formatCode="0.0_);[Red]\(0.0\)"/>
    <numFmt numFmtId="194" formatCode="0;_琀"/>
    <numFmt numFmtId="195" formatCode="\$#,##0.00;\(\$#,##0.00\)"/>
    <numFmt numFmtId="196" formatCode="#,##0.0_ "/>
    <numFmt numFmtId="197" formatCode="0.0"/>
    <numFmt numFmtId="198" formatCode="\$#,##0;\(\$#,##0\)"/>
    <numFmt numFmtId="199" formatCode="_ * #,##0_ ;_ * \-#,##0_ ;_ * &quot;-&quot;??_ ;_ @_ "/>
    <numFmt numFmtId="200" formatCode="0.00_);[Red]\(0.00\)"/>
    <numFmt numFmtId="201" formatCode="_-* #,##0&quot;$&quot;_-;\-* #,##0&quot;$&quot;_-;_-* &quot;-&quot;&quot;$&quot;_-;_-@_-"/>
    <numFmt numFmtId="202" formatCode="#,##0_);[Red]\(#,##0\)"/>
    <numFmt numFmtId="203" formatCode="0.0%"/>
    <numFmt numFmtId="204" formatCode="yyyy&quot;年&quot;m&quot;月&quot;d&quot;日&quot;;@"/>
  </numFmts>
  <fonts count="103">
    <font>
      <sz val="12"/>
      <name val="宋体"/>
      <charset val="134"/>
    </font>
    <font>
      <sz val="12"/>
      <color indexed="8"/>
      <name val="宋体"/>
      <charset val="134"/>
      <scheme val="minor"/>
    </font>
    <font>
      <sz val="22"/>
      <name val="黑体"/>
      <family val="3"/>
      <charset val="134"/>
    </font>
    <font>
      <sz val="12"/>
      <name val="宋体"/>
      <charset val="134"/>
      <scheme val="minor"/>
    </font>
    <font>
      <sz val="12"/>
      <name val="黑体"/>
      <family val="3"/>
      <charset val="134"/>
    </font>
    <font>
      <sz val="18"/>
      <name val="黑体"/>
      <family val="3"/>
      <charset val="134"/>
    </font>
    <font>
      <sz val="40"/>
      <name val="华文中宋"/>
      <charset val="134"/>
    </font>
    <font>
      <sz val="13"/>
      <name val="宋体"/>
      <charset val="134"/>
    </font>
    <font>
      <sz val="12"/>
      <color indexed="8"/>
      <name val="宋体"/>
      <charset val="134"/>
    </font>
    <font>
      <sz val="24"/>
      <name val="宋体"/>
      <charset val="134"/>
    </font>
    <font>
      <b/>
      <sz val="48"/>
      <name val="华文中宋"/>
      <charset val="134"/>
    </font>
    <font>
      <sz val="22"/>
      <name val="楷体_GB2312"/>
      <family val="3"/>
      <charset val="134"/>
    </font>
    <font>
      <sz val="28"/>
      <name val="华文新魏"/>
      <charset val="134"/>
    </font>
    <font>
      <sz val="24"/>
      <name val="华文中宋"/>
      <charset val="134"/>
    </font>
    <font>
      <sz val="12"/>
      <name val="华文新魏"/>
      <charset val="134"/>
    </font>
    <font>
      <b/>
      <sz val="28"/>
      <name val="宋体"/>
      <charset val="134"/>
    </font>
    <font>
      <b/>
      <sz val="28"/>
      <name val="仿宋_GB2312"/>
      <family val="3"/>
      <charset val="134"/>
    </font>
    <font>
      <sz val="21"/>
      <name val="黑体"/>
      <family val="3"/>
      <charset val="134"/>
    </font>
    <font>
      <sz val="12"/>
      <color indexed="8"/>
      <name val="Arial"/>
      <family val="2"/>
      <charset val="0"/>
    </font>
    <font>
      <sz val="12"/>
      <color indexed="8"/>
      <name val="黑体"/>
      <family val="3"/>
      <charset val="134"/>
    </font>
    <font>
      <sz val="12"/>
      <name val="东文宋体"/>
      <charset val="134"/>
    </font>
    <font>
      <sz val="22"/>
      <name val="宋体"/>
      <charset val="134"/>
    </font>
    <font>
      <b/>
      <sz val="12"/>
      <name val="宋体"/>
      <charset val="134"/>
    </font>
    <font>
      <sz val="18"/>
      <name val="宋体"/>
      <charset val="134"/>
    </font>
    <font>
      <b/>
      <sz val="18"/>
      <name val="宋体"/>
      <charset val="134"/>
    </font>
    <font>
      <b/>
      <sz val="10"/>
      <name val="仿宋_GB2312"/>
      <family val="3"/>
      <charset val="134"/>
    </font>
    <font>
      <sz val="10"/>
      <name val="仿宋_GB2312"/>
      <family val="3"/>
      <charset val="134"/>
    </font>
    <font>
      <sz val="12"/>
      <name val="仿宋_GB2312"/>
      <family val="3"/>
      <charset val="134"/>
    </font>
    <font>
      <sz val="10"/>
      <name val="宋体"/>
      <charset val="134"/>
    </font>
    <font>
      <sz val="13"/>
      <color rgb="FFFF0000"/>
      <name val="宋体"/>
      <charset val="134"/>
    </font>
    <font>
      <sz val="22"/>
      <color rgb="FFFF0000"/>
      <name val="黑体"/>
      <family val="3"/>
      <charset val="134"/>
    </font>
    <font>
      <sz val="12"/>
      <color rgb="FFFF0000"/>
      <name val="宋体"/>
      <charset val="134"/>
    </font>
    <font>
      <sz val="14"/>
      <name val="仿宋_GB2312"/>
      <family val="3"/>
      <charset val="134"/>
    </font>
    <font>
      <sz val="13"/>
      <name val="仿宋_GB2312"/>
      <family val="3"/>
      <charset val="134"/>
    </font>
    <font>
      <sz val="20"/>
      <name val="黑体"/>
      <family val="3"/>
      <charset val="134"/>
    </font>
    <font>
      <b/>
      <sz val="12"/>
      <name val="仿宋_GB2312"/>
      <family val="3"/>
      <charset val="134"/>
    </font>
    <font>
      <b/>
      <sz val="12"/>
      <name val="黑体"/>
      <family val="3"/>
      <charset val="134"/>
    </font>
    <font>
      <sz val="12"/>
      <color theme="1"/>
      <name val="宋体"/>
      <charset val="134"/>
    </font>
    <font>
      <sz val="12"/>
      <name val="Times New Roman"/>
      <family val="1"/>
      <charset val="0"/>
    </font>
    <font>
      <sz val="14"/>
      <name val="Times New Roman"/>
      <family val="1"/>
      <charset val="0"/>
    </font>
    <font>
      <b/>
      <sz val="24"/>
      <name val="Times New Roman"/>
      <family val="1"/>
      <charset val="0"/>
    </font>
    <font>
      <sz val="14"/>
      <name val="黑体"/>
      <family val="3"/>
      <charset val="134"/>
    </font>
    <font>
      <sz val="28"/>
      <name val="Times New Roman"/>
      <family val="1"/>
      <charset val="0"/>
    </font>
    <font>
      <sz val="16"/>
      <name val="黑体"/>
      <family val="3"/>
      <charset val="134"/>
    </font>
    <font>
      <sz val="28"/>
      <name val="华文中宋"/>
      <charset val="134"/>
    </font>
    <font>
      <b/>
      <sz val="11"/>
      <color indexed="8"/>
      <name val="宋体"/>
      <charset val="134"/>
    </font>
    <font>
      <sz val="11"/>
      <color indexed="20"/>
      <name val="宋体"/>
      <charset val="134"/>
    </font>
    <font>
      <sz val="11"/>
      <color indexed="62"/>
      <name val="宋体"/>
      <charset val="134"/>
    </font>
    <font>
      <sz val="11"/>
      <color indexed="52"/>
      <name val="宋体"/>
      <charset val="134"/>
    </font>
    <font>
      <b/>
      <sz val="11"/>
      <color indexed="56"/>
      <name val="宋体"/>
      <charset val="134"/>
    </font>
    <font>
      <i/>
      <sz val="11"/>
      <color indexed="23"/>
      <name val="宋体"/>
      <charset val="134"/>
    </font>
    <font>
      <sz val="11"/>
      <color indexed="8"/>
      <name val="宋体"/>
      <charset val="134"/>
    </font>
    <font>
      <b/>
      <sz val="11"/>
      <color indexed="9"/>
      <name val="宋体"/>
      <charset val="134"/>
    </font>
    <font>
      <sz val="11"/>
      <color indexed="9"/>
      <name val="宋体"/>
      <charset val="134"/>
    </font>
    <font>
      <u/>
      <sz val="11"/>
      <color rgb="FF0000FF"/>
      <name val="宋体"/>
      <charset val="134"/>
      <scheme val="minor"/>
    </font>
    <font>
      <b/>
      <sz val="13"/>
      <color indexed="56"/>
      <name val="宋体"/>
      <charset val="134"/>
    </font>
    <font>
      <sz val="10.5"/>
      <color indexed="20"/>
      <name val="宋体"/>
      <charset val="134"/>
    </font>
    <font>
      <sz val="11"/>
      <color indexed="10"/>
      <name val="宋体"/>
      <charset val="134"/>
    </font>
    <font>
      <sz val="11"/>
      <color indexed="17"/>
      <name val="宋体"/>
      <charset val="134"/>
    </font>
    <font>
      <sz val="12"/>
      <color indexed="17"/>
      <name val="宋体"/>
      <charset val="134"/>
    </font>
    <font>
      <sz val="12"/>
      <color indexed="20"/>
      <name val="宋体"/>
      <charset val="134"/>
    </font>
    <font>
      <sz val="11"/>
      <color indexed="60"/>
      <name val="宋体"/>
      <charset val="134"/>
    </font>
    <font>
      <b/>
      <sz val="11"/>
      <color indexed="52"/>
      <name val="宋体"/>
      <charset val="134"/>
    </font>
    <font>
      <b/>
      <sz val="21"/>
      <name val="楷体_GB2312"/>
      <family val="3"/>
      <charset val="134"/>
    </font>
    <font>
      <u/>
      <sz val="11"/>
      <color rgb="FF800080"/>
      <name val="宋体"/>
      <charset val="134"/>
      <scheme val="minor"/>
    </font>
    <font>
      <sz val="12"/>
      <color indexed="9"/>
      <name val="宋体"/>
      <charset val="134"/>
    </font>
    <font>
      <b/>
      <sz val="11"/>
      <color indexed="63"/>
      <name val="宋体"/>
      <charset val="134"/>
    </font>
    <font>
      <b/>
      <sz val="15"/>
      <color indexed="56"/>
      <name val="宋体"/>
      <charset val="134"/>
    </font>
    <font>
      <sz val="12"/>
      <color indexed="20"/>
      <name val="楷体_GB2312"/>
      <family val="3"/>
      <charset val="134"/>
    </font>
    <font>
      <b/>
      <sz val="11"/>
      <color indexed="62"/>
      <name val="宋体"/>
      <charset val="134"/>
    </font>
    <font>
      <sz val="10"/>
      <name val="Arial"/>
      <family val="2"/>
      <charset val="0"/>
    </font>
    <font>
      <b/>
      <sz val="13"/>
      <color indexed="62"/>
      <name val="宋体"/>
      <charset val="134"/>
    </font>
    <font>
      <sz val="9"/>
      <name val="宋体"/>
      <charset val="134"/>
    </font>
    <font>
      <sz val="11"/>
      <color indexed="42"/>
      <name val="宋体"/>
      <charset val="134"/>
    </font>
    <font>
      <sz val="11"/>
      <name val="宋体"/>
      <charset val="134"/>
    </font>
    <font>
      <b/>
      <i/>
      <sz val="16"/>
      <name val="Helv"/>
      <family val="2"/>
      <charset val="0"/>
    </font>
    <font>
      <sz val="8"/>
      <name val="Times New Roman"/>
      <family val="1"/>
      <charset val="0"/>
    </font>
    <font>
      <sz val="12"/>
      <name val="Helv"/>
      <family val="2"/>
      <charset val="0"/>
    </font>
    <font>
      <b/>
      <sz val="18"/>
      <color indexed="62"/>
      <name val="宋体"/>
      <charset val="134"/>
    </font>
    <font>
      <b/>
      <sz val="10"/>
      <name val="Arial"/>
      <family val="2"/>
      <charset val="0"/>
    </font>
    <font>
      <sz val="8"/>
      <name val="Arial"/>
      <family val="2"/>
      <charset val="0"/>
    </font>
    <font>
      <b/>
      <sz val="15"/>
      <color indexed="62"/>
      <name val="宋体"/>
      <charset val="134"/>
    </font>
    <font>
      <b/>
      <sz val="12"/>
      <name val="Arial"/>
      <family val="2"/>
      <charset val="0"/>
    </font>
    <font>
      <b/>
      <sz val="18"/>
      <name val="Arial"/>
      <family val="2"/>
      <charset val="0"/>
    </font>
    <font>
      <sz val="12"/>
      <name val="官帕眉"/>
      <charset val="134"/>
    </font>
    <font>
      <sz val="7"/>
      <name val="Small Fonts"/>
      <family val="2"/>
      <charset val="0"/>
    </font>
    <font>
      <sz val="10"/>
      <color indexed="8"/>
      <name val="Arial"/>
      <family val="2"/>
      <charset val="0"/>
    </font>
    <font>
      <sz val="12"/>
      <color indexed="16"/>
      <name val="宋体"/>
      <charset val="134"/>
    </font>
    <font>
      <b/>
      <sz val="11"/>
      <color indexed="42"/>
      <name val="宋体"/>
      <charset val="134"/>
    </font>
    <font>
      <b/>
      <sz val="10"/>
      <name val="MS Sans Serif"/>
      <family val="2"/>
      <charset val="0"/>
    </font>
    <font>
      <sz val="11"/>
      <name val="ＭＳ Ｐゴシック"/>
      <family val="2"/>
      <charset val="134"/>
    </font>
    <font>
      <sz val="10"/>
      <name val="Times New Roman"/>
      <family val="1"/>
      <charset val="0"/>
    </font>
    <font>
      <sz val="12"/>
      <name val="Arial"/>
      <family val="2"/>
      <charset val="0"/>
    </font>
    <font>
      <sz val="12"/>
      <color indexed="17"/>
      <name val="楷体_GB2312"/>
      <family val="3"/>
      <charset val="134"/>
    </font>
    <font>
      <sz val="9"/>
      <color indexed="20"/>
      <name val="宋体"/>
      <charset val="134"/>
    </font>
    <font>
      <u/>
      <sz val="12"/>
      <color indexed="12"/>
      <name val="宋体"/>
      <charset val="134"/>
    </font>
    <font>
      <sz val="10.5"/>
      <color indexed="17"/>
      <name val="宋体"/>
      <charset val="134"/>
    </font>
    <font>
      <sz val="9"/>
      <color indexed="17"/>
      <name val="宋体"/>
      <charset val="134"/>
    </font>
    <font>
      <u/>
      <sz val="12"/>
      <color indexed="36"/>
      <name val="宋体"/>
      <charset val="134"/>
    </font>
    <font>
      <b/>
      <sz val="12"/>
      <color indexed="8"/>
      <name val="宋体"/>
      <charset val="134"/>
    </font>
    <font>
      <sz val="12"/>
      <name val="Courier"/>
      <family val="2"/>
      <charset val="0"/>
    </font>
    <font>
      <sz val="12"/>
      <name val="바탕체"/>
      <family val="3"/>
      <charset val="134"/>
    </font>
    <font>
      <b/>
      <sz val="24"/>
      <name val="宋体"/>
      <charset val="134"/>
    </font>
  </fonts>
  <fills count="46">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7"/>
        <bgColor indexed="64"/>
      </patternFill>
    </fill>
    <fill>
      <patternFill patternType="solid">
        <fgColor indexed="46"/>
        <bgColor indexed="64"/>
      </patternFill>
    </fill>
    <fill>
      <patternFill patternType="solid">
        <fgColor indexed="42"/>
        <bgColor indexed="64"/>
      </patternFill>
    </fill>
    <fill>
      <patternFill patternType="solid">
        <fgColor indexed="55"/>
        <bgColor indexed="64"/>
      </patternFill>
    </fill>
    <fill>
      <patternFill patternType="solid">
        <fgColor indexed="30"/>
        <bgColor indexed="64"/>
      </patternFill>
    </fill>
    <fill>
      <patternFill patternType="solid">
        <fgColor indexed="27"/>
        <bgColor indexed="64"/>
      </patternFill>
    </fill>
    <fill>
      <patternFill patternType="solid">
        <fgColor indexed="31"/>
        <bgColor indexed="64"/>
      </patternFill>
    </fill>
    <fill>
      <patternFill patternType="solid">
        <fgColor indexed="42"/>
        <bgColor indexed="42"/>
      </patternFill>
    </fill>
    <fill>
      <patternFill patternType="solid">
        <fgColor indexed="43"/>
        <bgColor indexed="64"/>
      </patternFill>
    </fill>
    <fill>
      <patternFill patternType="solid">
        <fgColor indexed="22"/>
        <bgColor indexed="64"/>
      </patternFill>
    </fill>
    <fill>
      <patternFill patternType="solid">
        <fgColor indexed="22"/>
        <bgColor indexed="22"/>
      </patternFill>
    </fill>
    <fill>
      <patternFill patternType="solid">
        <fgColor indexed="11"/>
        <bgColor indexed="64"/>
      </patternFill>
    </fill>
    <fill>
      <patternFill patternType="solid">
        <fgColor indexed="36"/>
        <bgColor indexed="64"/>
      </patternFill>
    </fill>
    <fill>
      <patternFill patternType="solid">
        <fgColor indexed="9"/>
        <bgColor indexed="64"/>
      </patternFill>
    </fill>
    <fill>
      <patternFill patternType="solid">
        <fgColor indexed="10"/>
        <bgColor indexed="64"/>
      </patternFill>
    </fill>
    <fill>
      <patternFill patternType="solid">
        <fgColor indexed="26"/>
        <bgColor indexed="64"/>
      </patternFill>
    </fill>
    <fill>
      <patternFill patternType="solid">
        <fgColor indexed="55"/>
        <bgColor indexed="55"/>
      </patternFill>
    </fill>
    <fill>
      <patternFill patternType="solid">
        <fgColor indexed="29"/>
        <bgColor indexed="64"/>
      </patternFill>
    </fill>
    <fill>
      <patternFill patternType="solid">
        <fgColor indexed="62"/>
        <bgColor indexed="64"/>
      </patternFill>
    </fill>
    <fill>
      <patternFill patternType="solid">
        <fgColor indexed="44"/>
        <bgColor indexed="64"/>
      </patternFill>
    </fill>
    <fill>
      <patternFill patternType="solid">
        <fgColor indexed="57"/>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47"/>
        <bgColor indexed="47"/>
      </patternFill>
    </fill>
    <fill>
      <patternFill patternType="solid">
        <fgColor indexed="30"/>
        <bgColor indexed="30"/>
      </patternFill>
    </fill>
    <fill>
      <patternFill patternType="solid">
        <fgColor indexed="44"/>
        <bgColor indexed="44"/>
      </patternFill>
    </fill>
    <fill>
      <patternFill patternType="solid">
        <fgColor indexed="27"/>
        <bgColor indexed="27"/>
      </patternFill>
    </fill>
    <fill>
      <patternFill patternType="solid">
        <fgColor indexed="54"/>
        <bgColor indexed="54"/>
      </patternFill>
    </fill>
    <fill>
      <patternFill patternType="solid">
        <fgColor indexed="53"/>
        <bgColor indexed="53"/>
      </patternFill>
    </fill>
    <fill>
      <patternFill patternType="solid">
        <fgColor indexed="25"/>
        <bgColor indexed="25"/>
      </patternFill>
    </fill>
    <fill>
      <patternFill patternType="solid">
        <fgColor indexed="51"/>
        <bgColor indexed="51"/>
      </patternFill>
    </fill>
    <fill>
      <patternFill patternType="solid">
        <fgColor indexed="45"/>
        <bgColor indexed="45"/>
      </patternFill>
    </fill>
    <fill>
      <patternFill patternType="solid">
        <fgColor indexed="49"/>
        <bgColor indexed="49"/>
      </patternFill>
    </fill>
    <fill>
      <patternFill patternType="solid">
        <fgColor indexed="29"/>
        <bgColor indexed="29"/>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right/>
      <top/>
      <bottom style="thin">
        <color auto="1"/>
      </bottom>
      <diagonal/>
    </border>
    <border>
      <left style="thin">
        <color auto="1"/>
      </left>
      <right style="thin">
        <color auto="1"/>
      </right>
      <top/>
      <bottom/>
      <diagonal/>
    </border>
    <border>
      <left/>
      <right/>
      <top style="hair">
        <color auto="1"/>
      </top>
      <bottom/>
      <diagonal/>
    </border>
    <border>
      <left style="thin">
        <color auto="1"/>
      </left>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49"/>
      </bottom>
      <diagonal/>
    </border>
    <border>
      <left/>
      <right/>
      <top/>
      <bottom style="thick">
        <color indexed="49"/>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style="double">
        <color auto="1"/>
      </bottom>
      <diagonal/>
    </border>
  </borders>
  <cellStyleXfs count="894">
    <xf numFmtId="0" fontId="0" fillId="0" borderId="0"/>
    <xf numFmtId="0" fontId="60" fillId="3" borderId="0" applyNumberFormat="0" applyBorder="0" applyAlignment="0" applyProtection="0">
      <alignment vertical="center"/>
    </xf>
    <xf numFmtId="178" fontId="0" fillId="0" borderId="0" applyFont="0" applyFill="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1" fillId="10" borderId="0" applyNumberFormat="0" applyBorder="0" applyAlignment="0" applyProtection="0">
      <alignment vertical="center"/>
    </xf>
    <xf numFmtId="0" fontId="51" fillId="6" borderId="0" applyNumberFormat="0" applyBorder="0" applyAlignment="0" applyProtection="0">
      <alignment vertical="center"/>
    </xf>
    <xf numFmtId="0" fontId="46" fillId="3" borderId="0" applyNumberFormat="0" applyBorder="0" applyAlignment="0" applyProtection="0">
      <alignment vertical="center"/>
    </xf>
    <xf numFmtId="0" fontId="47" fillId="4" borderId="10" applyNumberFormat="0" applyAlignment="0" applyProtection="0">
      <alignment vertical="center"/>
    </xf>
    <xf numFmtId="0" fontId="46" fillId="3" borderId="0" applyNumberFormat="0" applyBorder="0" applyAlignment="0" applyProtection="0">
      <alignment vertical="center"/>
    </xf>
    <xf numFmtId="179" fontId="0" fillId="0" borderId="0" applyFont="0" applyFill="0" applyBorder="0" applyAlignment="0" applyProtection="0">
      <alignment vertical="center"/>
    </xf>
    <xf numFmtId="0" fontId="46" fillId="3" borderId="0" applyNumberFormat="0" applyBorder="0" applyAlignment="0" applyProtection="0">
      <alignment vertical="center"/>
    </xf>
    <xf numFmtId="0" fontId="8" fillId="14" borderId="0" applyNumberFormat="0" applyBorder="0" applyAlignment="0" applyProtection="0"/>
    <xf numFmtId="177" fontId="0" fillId="0" borderId="0" applyFont="0" applyFill="0" applyBorder="0" applyAlignment="0" applyProtection="0"/>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1" fillId="17" borderId="0" applyNumberFormat="0" applyBorder="0" applyAlignment="0" applyProtection="0">
      <alignment vertical="center"/>
    </xf>
    <xf numFmtId="176" fontId="0" fillId="0" borderId="0" applyFont="0" applyFill="0" applyBorder="0" applyAlignment="0" applyProtection="0"/>
    <xf numFmtId="0" fontId="46" fillId="3" borderId="0" applyNumberFormat="0" applyBorder="0" applyAlignment="0" applyProtection="0">
      <alignment vertical="center"/>
    </xf>
    <xf numFmtId="0" fontId="51" fillId="15" borderId="0" applyNumberFormat="0" applyBorder="0" applyAlignment="0" applyProtection="0">
      <alignment vertical="center"/>
    </xf>
    <xf numFmtId="0" fontId="46" fillId="3" borderId="0" applyNumberFormat="0" applyBorder="0" applyAlignment="0" applyProtection="0">
      <alignment vertical="center"/>
    </xf>
    <xf numFmtId="0" fontId="54" fillId="0" borderId="0" applyNumberFormat="0" applyFill="0" applyBorder="0" applyAlignment="0" applyProtection="0">
      <alignment vertical="center"/>
    </xf>
    <xf numFmtId="0" fontId="46" fillId="3" borderId="0" applyNumberFormat="0" applyBorder="0" applyAlignment="0" applyProtection="0">
      <alignment vertical="center"/>
    </xf>
    <xf numFmtId="0" fontId="65" fillId="20" borderId="0" applyNumberFormat="0" applyBorder="0" applyAlignment="0" applyProtection="0"/>
    <xf numFmtId="0" fontId="53" fillId="15" borderId="0" applyNumberFormat="0" applyBorder="0" applyAlignment="0" applyProtection="0">
      <alignment vertical="center"/>
    </xf>
    <xf numFmtId="9" fontId="0" fillId="0" borderId="0" applyFont="0" applyFill="0" applyBorder="0" applyAlignment="0" applyProtection="0"/>
    <xf numFmtId="0" fontId="64" fillId="0" borderId="0" applyNumberFormat="0" applyFill="0" applyBorder="0" applyAlignment="0" applyProtection="0">
      <alignment vertical="center"/>
    </xf>
    <xf numFmtId="0" fontId="0" fillId="19" borderId="15" applyNumberFormat="0" applyFont="0" applyAlignment="0" applyProtection="0">
      <alignment vertical="center"/>
    </xf>
    <xf numFmtId="0" fontId="51" fillId="0" borderId="0">
      <alignment vertical="center"/>
    </xf>
    <xf numFmtId="0" fontId="46" fillId="3" borderId="0" applyNumberFormat="0" applyBorder="0" applyAlignment="0" applyProtection="0">
      <alignment vertical="center"/>
    </xf>
    <xf numFmtId="0" fontId="53" fillId="21" borderId="0" applyNumberFormat="0" applyBorder="0" applyAlignment="0" applyProtection="0">
      <alignment vertical="center"/>
    </xf>
    <xf numFmtId="0" fontId="49"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0" fillId="0" borderId="0"/>
    <xf numFmtId="0" fontId="63" fillId="0" borderId="0">
      <alignment horizontal="centerContinuous" vertical="center"/>
    </xf>
    <xf numFmtId="0" fontId="46" fillId="5" borderId="0" applyNumberFormat="0" applyBorder="0" applyAlignment="0" applyProtection="0">
      <alignment vertical="center"/>
    </xf>
    <xf numFmtId="0" fontId="50" fillId="0" borderId="0" applyNumberFormat="0" applyFill="0" applyBorder="0" applyAlignment="0" applyProtection="0">
      <alignment vertical="center"/>
    </xf>
    <xf numFmtId="0" fontId="67" fillId="0" borderId="17" applyNumberFormat="0" applyFill="0" applyAlignment="0" applyProtection="0">
      <alignment vertical="center"/>
    </xf>
    <xf numFmtId="0" fontId="46" fillId="3" borderId="0" applyNumberFormat="0" applyBorder="0" applyAlignment="0" applyProtection="0">
      <alignment vertical="center"/>
    </xf>
    <xf numFmtId="9" fontId="0" fillId="0" borderId="0" applyFont="0" applyFill="0" applyBorder="0" applyAlignment="0" applyProtection="0"/>
    <xf numFmtId="0" fontId="0" fillId="0" borderId="0"/>
    <xf numFmtId="0" fontId="55" fillId="0" borderId="14" applyNumberFormat="0" applyFill="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9" fontId="0" fillId="0" borderId="0" applyFont="0" applyFill="0" applyBorder="0" applyAlignment="0" applyProtection="0">
      <alignment vertical="center"/>
    </xf>
    <xf numFmtId="0" fontId="46" fillId="3" borderId="0" applyNumberFormat="0" applyBorder="0" applyAlignment="0" applyProtection="0">
      <alignment vertical="center"/>
    </xf>
    <xf numFmtId="0" fontId="53" fillId="8" borderId="0" applyNumberFormat="0" applyBorder="0" applyAlignment="0" applyProtection="0">
      <alignment vertical="center"/>
    </xf>
    <xf numFmtId="0" fontId="49" fillId="0" borderId="12" applyNumberFormat="0" applyFill="0" applyAlignment="0" applyProtection="0">
      <alignment vertical="center"/>
    </xf>
    <xf numFmtId="0" fontId="53" fillId="16" borderId="0" applyNumberFormat="0" applyBorder="0" applyAlignment="0" applyProtection="0">
      <alignment vertical="center"/>
    </xf>
    <xf numFmtId="0" fontId="66" fillId="13" borderId="16" applyNumberFormat="0" applyAlignment="0" applyProtection="0">
      <alignment vertical="center"/>
    </xf>
    <xf numFmtId="0" fontId="0" fillId="0" borderId="0">
      <alignment vertical="center"/>
    </xf>
    <xf numFmtId="0" fontId="47" fillId="4" borderId="10" applyNumberFormat="0" applyAlignment="0" applyProtection="0">
      <alignment vertical="center"/>
    </xf>
    <xf numFmtId="0" fontId="62" fillId="13" borderId="10" applyNumberFormat="0" applyAlignment="0" applyProtection="0">
      <alignment vertical="center"/>
    </xf>
    <xf numFmtId="0" fontId="46" fillId="3" borderId="0" applyNumberFormat="0" applyBorder="0" applyAlignment="0" applyProtection="0">
      <alignment vertical="center"/>
    </xf>
    <xf numFmtId="0" fontId="51" fillId="5" borderId="0" applyNumberFormat="0" applyBorder="0" applyAlignment="0" applyProtection="0">
      <alignment vertical="center"/>
    </xf>
    <xf numFmtId="0" fontId="52" fillId="7" borderId="13" applyNumberFormat="0" applyAlignment="0" applyProtection="0">
      <alignment vertical="center"/>
    </xf>
    <xf numFmtId="0" fontId="51" fillId="4" borderId="0" applyNumberFormat="0" applyBorder="0" applyAlignment="0" applyProtection="0">
      <alignment vertical="center"/>
    </xf>
    <xf numFmtId="183" fontId="70" fillId="0" borderId="0" applyFont="0" applyFill="0" applyBorder="0" applyAlignment="0" applyProtection="0"/>
    <xf numFmtId="0" fontId="53" fillId="18" borderId="0" applyNumberFormat="0" applyBorder="0" applyAlignment="0" applyProtection="0">
      <alignment vertical="center"/>
    </xf>
    <xf numFmtId="0" fontId="48" fillId="0" borderId="11" applyNumberFormat="0" applyFill="0" applyAlignment="0" applyProtection="0">
      <alignment vertical="center"/>
    </xf>
    <xf numFmtId="0" fontId="45" fillId="0" borderId="9" applyNumberFormat="0" applyFill="0" applyAlignment="0" applyProtection="0">
      <alignment vertical="center"/>
    </xf>
    <xf numFmtId="0" fontId="46" fillId="3" borderId="0" applyNumberFormat="0" applyBorder="0" applyAlignment="0" applyProtection="0">
      <alignment vertical="center"/>
    </xf>
    <xf numFmtId="0" fontId="46" fillId="5" borderId="0" applyNumberFormat="0" applyBorder="0" applyAlignment="0" applyProtection="0">
      <alignment vertical="center"/>
    </xf>
    <xf numFmtId="0" fontId="58" fillId="6" borderId="0" applyNumberFormat="0" applyBorder="0" applyAlignment="0" applyProtection="0">
      <alignment vertical="center"/>
    </xf>
    <xf numFmtId="0" fontId="69" fillId="0" borderId="18" applyNumberFormat="0" applyFill="0" applyAlignment="0" applyProtection="0">
      <alignment vertical="center"/>
    </xf>
    <xf numFmtId="0" fontId="46" fillId="3" borderId="0" applyNumberFormat="0" applyBorder="0" applyAlignment="0" applyProtection="0">
      <alignment vertical="center"/>
    </xf>
    <xf numFmtId="0" fontId="61" fillId="12" borderId="0" applyNumberFormat="0" applyBorder="0" applyAlignment="0" applyProtection="0">
      <alignment vertical="center"/>
    </xf>
    <xf numFmtId="0" fontId="51" fillId="9" borderId="0" applyNumberFormat="0" applyBorder="0" applyAlignment="0" applyProtection="0">
      <alignment vertical="center"/>
    </xf>
    <xf numFmtId="0" fontId="53" fillId="22" borderId="0" applyNumberFormat="0" applyBorder="0" applyAlignment="0" applyProtection="0">
      <alignment vertical="center"/>
    </xf>
    <xf numFmtId="0" fontId="46" fillId="3" borderId="0" applyNumberFormat="0" applyBorder="0" applyAlignment="0" applyProtection="0">
      <alignment vertical="center"/>
    </xf>
    <xf numFmtId="0" fontId="51" fillId="10" borderId="0" applyNumberFormat="0" applyBorder="0" applyAlignment="0" applyProtection="0">
      <alignment vertical="center"/>
    </xf>
    <xf numFmtId="0" fontId="51" fillId="23" borderId="0" applyNumberFormat="0" applyBorder="0" applyAlignment="0" applyProtection="0">
      <alignment vertical="center"/>
    </xf>
    <xf numFmtId="0" fontId="46" fillId="3" borderId="0" applyNumberFormat="0" applyBorder="0" applyAlignment="0" applyProtection="0">
      <alignment vertical="center"/>
    </xf>
    <xf numFmtId="0" fontId="51" fillId="3" borderId="0" applyNumberFormat="0" applyBorder="0" applyAlignment="0" applyProtection="0">
      <alignment vertical="center"/>
    </xf>
    <xf numFmtId="0" fontId="51" fillId="21" borderId="0" applyNumberFormat="0" applyBorder="0" applyAlignment="0" applyProtection="0">
      <alignment vertical="center"/>
    </xf>
    <xf numFmtId="0" fontId="46" fillId="3" borderId="0" applyNumberFormat="0" applyBorder="0" applyAlignment="0" applyProtection="0">
      <alignment vertical="center"/>
    </xf>
    <xf numFmtId="0" fontId="53" fillId="24" borderId="0" applyNumberFormat="0" applyBorder="0" applyAlignment="0" applyProtection="0">
      <alignment vertical="center"/>
    </xf>
    <xf numFmtId="0" fontId="46" fillId="3" borderId="0" applyNumberFormat="0" applyBorder="0" applyAlignment="0" applyProtection="0">
      <alignment vertical="center"/>
    </xf>
    <xf numFmtId="0" fontId="46" fillId="5" borderId="0" applyNumberFormat="0" applyBorder="0" applyAlignment="0" applyProtection="0">
      <alignment vertical="center"/>
    </xf>
    <xf numFmtId="0" fontId="53" fillId="16"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53" fillId="25" borderId="0" applyNumberFormat="0" applyBorder="0" applyAlignment="0" applyProtection="0">
      <alignment vertical="center"/>
    </xf>
    <xf numFmtId="0" fontId="46" fillId="3" borderId="0" applyNumberFormat="0" applyBorder="0" applyAlignment="0" applyProtection="0">
      <alignment vertical="center"/>
    </xf>
    <xf numFmtId="0" fontId="51" fillId="2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6" fillId="5"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46" fillId="3" borderId="0" applyNumberFormat="0" applyBorder="0" applyAlignment="0" applyProtection="0">
      <alignment vertical="center"/>
    </xf>
    <xf numFmtId="0" fontId="51" fillId="27" borderId="0" applyNumberFormat="0" applyBorder="0" applyAlignment="0" applyProtection="0">
      <alignment vertical="center"/>
    </xf>
    <xf numFmtId="0" fontId="53" fillId="28" borderId="0" applyNumberFormat="0" applyBorder="0" applyAlignment="0" applyProtection="0">
      <alignment vertical="center"/>
    </xf>
    <xf numFmtId="0" fontId="70" fillId="0" borderId="0"/>
    <xf numFmtId="0" fontId="51" fillId="4" borderId="0" applyNumberFormat="0" applyBorder="0" applyAlignment="0" applyProtection="0">
      <alignment vertical="center"/>
    </xf>
    <xf numFmtId="0" fontId="46" fillId="3" borderId="0" applyNumberFormat="0" applyBorder="0" applyAlignment="0" applyProtection="0">
      <alignment vertical="center"/>
    </xf>
    <xf numFmtId="0" fontId="51" fillId="19" borderId="0" applyNumberFormat="0" applyBorder="0" applyAlignment="0" applyProtection="0">
      <alignment vertical="center"/>
    </xf>
    <xf numFmtId="0" fontId="58" fillId="9" borderId="0" applyNumberFormat="0" applyBorder="0" applyAlignment="0" applyProtection="0">
      <alignment vertical="center"/>
    </xf>
    <xf numFmtId="0" fontId="51" fillId="9" borderId="0" applyNumberFormat="0" applyBorder="0" applyAlignment="0" applyProtection="0">
      <alignment vertical="center"/>
    </xf>
    <xf numFmtId="0" fontId="46" fillId="3" borderId="0" applyNumberFormat="0" applyBorder="0" applyAlignment="0" applyProtection="0">
      <alignment vertical="center"/>
    </xf>
    <xf numFmtId="0" fontId="60" fillId="5" borderId="0" applyNumberFormat="0" applyBorder="0" applyAlignment="0" applyProtection="0">
      <alignment vertical="center"/>
    </xf>
    <xf numFmtId="0" fontId="51" fillId="4" borderId="0" applyNumberFormat="0" applyBorder="0" applyAlignment="0" applyProtection="0">
      <alignment vertical="center"/>
    </xf>
    <xf numFmtId="0" fontId="70" fillId="0" borderId="0"/>
    <xf numFmtId="0" fontId="46" fillId="3" borderId="0" applyNumberFormat="0" applyBorder="0" applyAlignment="0" applyProtection="0">
      <alignment vertical="center"/>
    </xf>
    <xf numFmtId="0" fontId="51" fillId="17" borderId="0" applyNumberFormat="0" applyBorder="0" applyAlignment="0" applyProtection="0">
      <alignment vertical="center"/>
    </xf>
    <xf numFmtId="0" fontId="8" fillId="29" borderId="0" applyNumberFormat="0" applyBorder="0" applyAlignment="0" applyProtection="0"/>
    <xf numFmtId="0" fontId="51" fillId="3" borderId="0" applyNumberFormat="0" applyBorder="0" applyAlignment="0" applyProtection="0">
      <alignment vertical="center"/>
    </xf>
    <xf numFmtId="0" fontId="46" fillId="3" borderId="0" applyNumberFormat="0" applyBorder="0" applyAlignment="0" applyProtection="0">
      <alignment vertical="center"/>
    </xf>
    <xf numFmtId="0" fontId="71" fillId="0" borderId="14" applyNumberFormat="0" applyFill="0" applyAlignment="0" applyProtection="0">
      <alignment vertical="center"/>
    </xf>
    <xf numFmtId="0" fontId="51" fillId="6" borderId="0" applyNumberFormat="0" applyBorder="0" applyAlignment="0" applyProtection="0">
      <alignment vertical="center"/>
    </xf>
    <xf numFmtId="0" fontId="0" fillId="0" borderId="0"/>
    <xf numFmtId="0" fontId="51" fillId="5" borderId="0" applyNumberFormat="0" applyBorder="0" applyAlignment="0" applyProtection="0">
      <alignment vertical="center"/>
    </xf>
    <xf numFmtId="0" fontId="51" fillId="9" borderId="0" applyNumberFormat="0" applyBorder="0" applyAlignment="0" applyProtection="0">
      <alignment vertical="center"/>
    </xf>
    <xf numFmtId="0" fontId="68" fillId="3"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21" borderId="0" applyNumberFormat="0" applyBorder="0" applyAlignment="0" applyProtection="0">
      <alignment vertical="center"/>
    </xf>
    <xf numFmtId="0" fontId="46" fillId="3"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1" fillId="12" borderId="0" applyNumberFormat="0" applyBorder="0" applyAlignment="0" applyProtection="0">
      <alignment vertical="center"/>
    </xf>
    <xf numFmtId="0" fontId="46" fillId="3" borderId="0" applyNumberFormat="0" applyBorder="0" applyAlignment="0" applyProtection="0">
      <alignment vertical="center"/>
    </xf>
    <xf numFmtId="0" fontId="58" fillId="6" borderId="0" applyNumberFormat="0" applyBorder="0" applyAlignment="0" applyProtection="0">
      <alignment vertical="center"/>
    </xf>
    <xf numFmtId="0" fontId="51" fillId="13" borderId="0" applyNumberFormat="0" applyBorder="0" applyAlignment="0" applyProtection="0">
      <alignment vertical="center"/>
    </xf>
    <xf numFmtId="0" fontId="75" fillId="0" borderId="0"/>
    <xf numFmtId="0" fontId="57" fillId="0" borderId="0" applyNumberFormat="0" applyFill="0" applyBorder="0" applyAlignment="0" applyProtection="0">
      <alignment vertical="center"/>
    </xf>
    <xf numFmtId="0" fontId="51" fillId="23" borderId="0" applyNumberFormat="0" applyBorder="0" applyAlignment="0" applyProtection="0">
      <alignment vertical="center"/>
    </xf>
    <xf numFmtId="0" fontId="51" fillId="4" borderId="0" applyNumberFormat="0" applyBorder="0" applyAlignment="0" applyProtection="0">
      <alignment vertical="center"/>
    </xf>
    <xf numFmtId="0" fontId="51" fillId="23" borderId="0" applyNumberFormat="0" applyBorder="0" applyAlignment="0" applyProtection="0">
      <alignment vertical="center"/>
    </xf>
    <xf numFmtId="0" fontId="51" fillId="21" borderId="0" applyNumberFormat="0" applyBorder="0" applyAlignment="0" applyProtection="0">
      <alignment vertical="center"/>
    </xf>
    <xf numFmtId="0" fontId="51" fillId="15" borderId="0" applyNumberFormat="0" applyBorder="0" applyAlignment="0" applyProtection="0">
      <alignment vertical="center"/>
    </xf>
    <xf numFmtId="0" fontId="51" fillId="23" borderId="0" applyNumberFormat="0" applyBorder="0" applyAlignment="0" applyProtection="0">
      <alignment vertical="center"/>
    </xf>
    <xf numFmtId="0" fontId="0" fillId="0" borderId="0"/>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6" fillId="5" borderId="0" applyNumberFormat="0" applyBorder="0" applyAlignment="0" applyProtection="0">
      <alignment vertical="center"/>
    </xf>
    <xf numFmtId="0" fontId="51" fillId="27" borderId="0" applyNumberFormat="0" applyBorder="0" applyAlignment="0" applyProtection="0">
      <alignment vertical="center"/>
    </xf>
    <xf numFmtId="0" fontId="73" fillId="25" borderId="0" applyNumberFormat="0" applyBorder="0" applyAlignment="0" applyProtection="0">
      <alignment vertical="center"/>
    </xf>
    <xf numFmtId="176" fontId="70" fillId="0" borderId="0" applyFont="0" applyFill="0" applyBorder="0" applyAlignment="0" applyProtection="0"/>
    <xf numFmtId="0" fontId="74" fillId="0" borderId="0"/>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73" fillId="21" borderId="0" applyNumberFormat="0" applyBorder="0" applyAlignment="0" applyProtection="0">
      <alignment vertical="center"/>
    </xf>
    <xf numFmtId="0" fontId="72" fillId="0" borderId="0"/>
    <xf numFmtId="0" fontId="73" fillId="12" borderId="0" applyNumberFormat="0" applyBorder="0" applyAlignment="0" applyProtection="0">
      <alignment vertical="center"/>
    </xf>
    <xf numFmtId="0" fontId="46" fillId="3" borderId="0" applyNumberFormat="0" applyBorder="0" applyAlignment="0" applyProtection="0">
      <alignment vertical="center"/>
    </xf>
    <xf numFmtId="0" fontId="73" fillId="13" borderId="0" applyNumberFormat="0" applyBorder="0" applyAlignment="0" applyProtection="0">
      <alignment vertical="center"/>
    </xf>
    <xf numFmtId="0" fontId="53" fillId="16" borderId="0" applyNumberFormat="0" applyBorder="0" applyAlignment="0" applyProtection="0">
      <alignment vertical="center"/>
    </xf>
    <xf numFmtId="0" fontId="73" fillId="25" borderId="0" applyNumberFormat="0" applyBorder="0" applyAlignment="0" applyProtection="0">
      <alignment vertical="center"/>
    </xf>
    <xf numFmtId="0" fontId="73" fillId="4" borderId="0" applyNumberFormat="0" applyBorder="0" applyAlignment="0" applyProtection="0">
      <alignment vertical="center"/>
    </xf>
    <xf numFmtId="0" fontId="69" fillId="0" borderId="0" applyNumberFormat="0" applyFill="0" applyBorder="0" applyAlignment="0" applyProtection="0">
      <alignment vertical="center"/>
    </xf>
    <xf numFmtId="0" fontId="53" fillId="8" borderId="0" applyNumberFormat="0" applyBorder="0" applyAlignment="0" applyProtection="0">
      <alignment vertical="center"/>
    </xf>
    <xf numFmtId="0" fontId="58" fillId="6" borderId="0" applyNumberFormat="0" applyBorder="0" applyAlignment="0" applyProtection="0">
      <alignment vertical="center"/>
    </xf>
    <xf numFmtId="0" fontId="46" fillId="5"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53" fillId="21" borderId="0" applyNumberFormat="0" applyBorder="0" applyAlignment="0" applyProtection="0">
      <alignment vertical="center"/>
    </xf>
    <xf numFmtId="0" fontId="53" fillId="15" borderId="0" applyNumberFormat="0" applyBorder="0" applyAlignment="0" applyProtection="0">
      <alignment vertical="center"/>
    </xf>
    <xf numFmtId="0" fontId="61" fillId="12" borderId="0" applyNumberFormat="0" applyBorder="0" applyAlignment="0" applyProtection="0">
      <alignment vertical="center"/>
    </xf>
    <xf numFmtId="0" fontId="53" fillId="16" borderId="0" applyNumberFormat="0" applyBorder="0" applyAlignment="0" applyProtection="0">
      <alignment vertical="center"/>
    </xf>
    <xf numFmtId="0" fontId="46" fillId="3" borderId="0" applyNumberFormat="0" applyBorder="0" applyAlignment="0" applyProtection="0">
      <alignment vertical="center"/>
    </xf>
    <xf numFmtId="0" fontId="53" fillId="25" borderId="0" applyNumberFormat="0" applyBorder="0" applyAlignment="0" applyProtection="0">
      <alignment vertical="center"/>
    </xf>
    <xf numFmtId="0" fontId="53" fillId="28" borderId="0" applyNumberFormat="0" applyBorder="0" applyAlignment="0" applyProtection="0">
      <alignment vertical="center"/>
    </xf>
    <xf numFmtId="0" fontId="65" fillId="30" borderId="0" applyNumberFormat="0" applyBorder="0" applyAlignment="0" applyProtection="0"/>
    <xf numFmtId="0" fontId="8" fillId="31" borderId="0" applyNumberFormat="0" applyBorder="0" applyAlignment="0" applyProtection="0"/>
    <xf numFmtId="0" fontId="46" fillId="3" borderId="0" applyNumberFormat="0" applyBorder="0" applyAlignment="0" applyProtection="0">
      <alignment vertical="center"/>
    </xf>
    <xf numFmtId="0" fontId="65" fillId="32" borderId="0" applyNumberFormat="0" applyBorder="0" applyAlignment="0" applyProtection="0"/>
    <xf numFmtId="0" fontId="46" fillId="3" borderId="0" applyNumberFormat="0" applyBorder="0" applyAlignment="0" applyProtection="0">
      <alignment vertical="center"/>
    </xf>
    <xf numFmtId="0" fontId="65" fillId="33" borderId="0" applyNumberFormat="0" applyBorder="0" applyAlignment="0" applyProtection="0"/>
    <xf numFmtId="0" fontId="65" fillId="34" borderId="0" applyNumberFormat="0" applyBorder="0" applyAlignment="0" applyProtection="0"/>
    <xf numFmtId="0" fontId="0" fillId="0" borderId="0"/>
    <xf numFmtId="0" fontId="8" fillId="29" borderId="0" applyNumberFormat="0" applyBorder="0" applyAlignment="0" applyProtection="0"/>
    <xf numFmtId="0" fontId="65" fillId="35" borderId="0" applyNumberFormat="0" applyBorder="0" applyAlignment="0" applyProtection="0"/>
    <xf numFmtId="0" fontId="65" fillId="36" borderId="0" applyNumberFormat="0" applyBorder="0" applyAlignment="0" applyProtection="0"/>
    <xf numFmtId="0" fontId="8" fillId="29" borderId="0" applyNumberFormat="0" applyBorder="0" applyAlignment="0" applyProtection="0"/>
    <xf numFmtId="0" fontId="46" fillId="3" borderId="0" applyNumberFormat="0" applyBorder="0" applyAlignment="0" applyProtection="0">
      <alignment vertical="center"/>
    </xf>
    <xf numFmtId="0" fontId="8" fillId="29" borderId="0" applyNumberFormat="0" applyBorder="0" applyAlignment="0" applyProtection="0"/>
    <xf numFmtId="0" fontId="65" fillId="14" borderId="0" applyNumberFormat="0" applyBorder="0" applyAlignment="0" applyProtection="0"/>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65" fillId="20" borderId="0" applyNumberFormat="0" applyBorder="0" applyAlignment="0" applyProtection="0"/>
    <xf numFmtId="0" fontId="65" fillId="33" borderId="0" applyNumberFormat="0" applyBorder="0" applyAlignment="0" applyProtection="0"/>
    <xf numFmtId="0" fontId="46" fillId="5" borderId="0" applyNumberFormat="0" applyBorder="0" applyAlignment="0" applyProtection="0">
      <alignment vertical="center"/>
    </xf>
    <xf numFmtId="0" fontId="8" fillId="29" borderId="0" applyNumberFormat="0" applyBorder="0" applyAlignment="0" applyProtection="0"/>
    <xf numFmtId="0" fontId="0" fillId="0" borderId="0">
      <alignment vertical="center"/>
    </xf>
    <xf numFmtId="0" fontId="8" fillId="14" borderId="0" applyNumberFormat="0" applyBorder="0" applyAlignment="0" applyProtection="0"/>
    <xf numFmtId="0" fontId="46" fillId="3" borderId="0" applyNumberFormat="0" applyBorder="0" applyAlignment="0" applyProtection="0">
      <alignment vertical="center"/>
    </xf>
    <xf numFmtId="0" fontId="58" fillId="6" borderId="0" applyNumberFormat="0" applyBorder="0" applyAlignment="0" applyProtection="0">
      <alignment vertical="center"/>
    </xf>
    <xf numFmtId="0" fontId="65" fillId="37" borderId="0" applyNumberFormat="0" applyBorder="0" applyAlignment="0" applyProtection="0"/>
    <xf numFmtId="0" fontId="46" fillId="3" borderId="0" applyNumberFormat="0" applyBorder="0" applyAlignment="0" applyProtection="0">
      <alignment vertical="center"/>
    </xf>
    <xf numFmtId="0" fontId="65" fillId="38" borderId="0" applyNumberFormat="0" applyBorder="0" applyAlignment="0" applyProtection="0"/>
    <xf numFmtId="0" fontId="8" fillId="29" borderId="0" applyNumberFormat="0" applyBorder="0" applyAlignment="0" applyProtection="0"/>
    <xf numFmtId="0" fontId="58" fillId="6" borderId="0" applyNumberFormat="0" applyBorder="0" applyAlignment="0" applyProtection="0">
      <alignment vertical="center"/>
    </xf>
    <xf numFmtId="0" fontId="8" fillId="32" borderId="0" applyNumberFormat="0" applyBorder="0" applyAlignment="0" applyProtection="0"/>
    <xf numFmtId="0" fontId="0" fillId="0" borderId="0">
      <alignment vertical="center"/>
    </xf>
    <xf numFmtId="0" fontId="65" fillId="32" borderId="0" applyNumberFormat="0" applyBorder="0" applyAlignment="0" applyProtection="0"/>
    <xf numFmtId="0" fontId="46" fillId="5" borderId="0" applyNumberFormat="0" applyBorder="0" applyAlignment="0" applyProtection="0">
      <alignment vertical="center"/>
    </xf>
    <xf numFmtId="0" fontId="65" fillId="39" borderId="0" applyNumberFormat="0" applyBorder="0" applyAlignment="0" applyProtection="0"/>
    <xf numFmtId="0" fontId="8" fillId="29" borderId="0" applyNumberFormat="0" applyBorder="0" applyAlignment="0" applyProtection="0"/>
    <xf numFmtId="0" fontId="58" fillId="6" borderId="0" applyNumberFormat="0" applyBorder="0" applyAlignment="0" applyProtection="0">
      <alignment vertical="center"/>
    </xf>
    <xf numFmtId="0" fontId="0" fillId="0" borderId="0"/>
    <xf numFmtId="0" fontId="60" fillId="5" borderId="0" applyNumberFormat="0" applyBorder="0" applyAlignment="0" applyProtection="0">
      <alignment vertical="center"/>
    </xf>
    <xf numFmtId="0" fontId="8" fillId="40" borderId="0" applyNumberFormat="0" applyBorder="0" applyAlignment="0" applyProtection="0"/>
    <xf numFmtId="0" fontId="0" fillId="0" borderId="0"/>
    <xf numFmtId="0" fontId="65" fillId="41" borderId="0" applyNumberFormat="0" applyBorder="0" applyAlignment="0" applyProtection="0"/>
    <xf numFmtId="0" fontId="46" fillId="3" borderId="0" applyNumberFormat="0" applyBorder="0" applyAlignment="0" applyProtection="0">
      <alignment vertical="center"/>
    </xf>
    <xf numFmtId="0" fontId="65" fillId="42" borderId="0" applyNumberFormat="0" applyBorder="0" applyAlignment="0" applyProtection="0"/>
    <xf numFmtId="0" fontId="46" fillId="3" borderId="0" applyNumberFormat="0" applyBorder="0" applyAlignment="0" applyProtection="0">
      <alignment vertical="center"/>
    </xf>
    <xf numFmtId="0" fontId="58" fillId="6" borderId="0" applyNumberFormat="0" applyBorder="0" applyAlignment="0" applyProtection="0">
      <alignment vertical="center"/>
    </xf>
    <xf numFmtId="186" fontId="86" fillId="0" borderId="0" applyFill="0" applyBorder="0" applyAlignment="0"/>
    <xf numFmtId="0" fontId="87" fillId="37" borderId="0" applyNumberFormat="0" applyBorder="0" applyAlignment="0" applyProtection="0"/>
    <xf numFmtId="0" fontId="62" fillId="17" borderId="10" applyNumberFormat="0" applyAlignment="0" applyProtection="0">
      <alignment vertical="center"/>
    </xf>
    <xf numFmtId="0" fontId="0" fillId="0" borderId="0">
      <alignment vertical="center"/>
    </xf>
    <xf numFmtId="0" fontId="0" fillId="0" borderId="0">
      <alignment vertical="center"/>
    </xf>
    <xf numFmtId="0" fontId="88" fillId="7" borderId="13" applyNumberFormat="0" applyAlignment="0" applyProtection="0">
      <alignment vertical="center"/>
    </xf>
    <xf numFmtId="0" fontId="89" fillId="0" borderId="0" applyProtection="0">
      <alignment vertical="center"/>
    </xf>
    <xf numFmtId="177" fontId="70" fillId="0" borderId="0" applyFont="0" applyFill="0" applyBorder="0" applyAlignment="0" applyProtection="0"/>
    <xf numFmtId="0" fontId="90" fillId="0" borderId="0" applyFont="0" applyFill="0" applyBorder="0" applyAlignment="0" applyProtection="0"/>
    <xf numFmtId="189" fontId="91" fillId="0" borderId="0"/>
    <xf numFmtId="192" fontId="70" fillId="0" borderId="0" applyFont="0" applyFill="0" applyBorder="0" applyAlignment="0" applyProtection="0"/>
    <xf numFmtId="0" fontId="46" fillId="3" borderId="0" applyNumberFormat="0" applyBorder="0" applyAlignment="0" applyProtection="0">
      <alignment vertical="center"/>
    </xf>
    <xf numFmtId="0" fontId="0" fillId="0" borderId="0"/>
    <xf numFmtId="195" fontId="91" fillId="0" borderId="0"/>
    <xf numFmtId="0" fontId="46" fillId="3" borderId="0" applyNumberFormat="0" applyBorder="0" applyAlignment="0" applyProtection="0">
      <alignment vertical="center"/>
    </xf>
    <xf numFmtId="0" fontId="92" fillId="0" borderId="0" applyProtection="0"/>
    <xf numFmtId="198" fontId="91" fillId="0" borderId="0"/>
    <xf numFmtId="0" fontId="46" fillId="5" borderId="0" applyNumberFormat="0" applyBorder="0" applyAlignment="0" applyProtection="0">
      <alignment vertical="center"/>
    </xf>
    <xf numFmtId="0" fontId="50" fillId="0" borderId="0" applyNumberFormat="0" applyFill="0" applyBorder="0" applyAlignment="0" applyProtection="0">
      <alignment vertical="center"/>
    </xf>
    <xf numFmtId="0" fontId="46" fillId="3" borderId="0" applyNumberFormat="0" applyBorder="0" applyAlignment="0" applyProtection="0">
      <alignment vertical="center"/>
    </xf>
    <xf numFmtId="2" fontId="92" fillId="0" borderId="0" applyProtection="0"/>
    <xf numFmtId="0" fontId="58" fillId="6" borderId="0" applyNumberFormat="0" applyBorder="0" applyAlignment="0" applyProtection="0">
      <alignment vertical="center"/>
    </xf>
    <xf numFmtId="0" fontId="0" fillId="0" borderId="0"/>
    <xf numFmtId="0" fontId="46" fillId="3" borderId="0" applyNumberFormat="0" applyBorder="0" applyAlignment="0" applyProtection="0">
      <alignment vertical="center"/>
    </xf>
    <xf numFmtId="0" fontId="55" fillId="0" borderId="14" applyNumberFormat="0" applyFill="0" applyAlignment="0" applyProtection="0">
      <alignment vertical="center"/>
    </xf>
    <xf numFmtId="38" fontId="80" fillId="13" borderId="0" applyNumberFormat="0" applyBorder="0" applyAlignment="0" applyProtection="0"/>
    <xf numFmtId="43" fontId="0" fillId="0" borderId="0" applyFont="0" applyFill="0" applyBorder="0" applyAlignment="0" applyProtection="0"/>
    <xf numFmtId="0" fontId="82" fillId="0" borderId="20" applyNumberFormat="0" applyAlignment="0" applyProtection="0">
      <alignment horizontal="left" vertical="center"/>
    </xf>
    <xf numFmtId="0" fontId="82" fillId="0" borderId="21">
      <alignment horizontal="left" vertical="center"/>
    </xf>
    <xf numFmtId="0" fontId="81" fillId="0" borderId="19" applyNumberFormat="0" applyFill="0" applyAlignment="0" applyProtection="0">
      <alignment vertical="center"/>
    </xf>
    <xf numFmtId="0" fontId="83" fillId="0" borderId="0" applyProtection="0"/>
    <xf numFmtId="0" fontId="82" fillId="0" borderId="0" applyProtection="0"/>
    <xf numFmtId="10" fontId="80" fillId="17" borderId="1" applyNumberFormat="0" applyBorder="0" applyAlignment="0" applyProtection="0"/>
    <xf numFmtId="0" fontId="58" fillId="6" borderId="0" applyNumberFormat="0" applyBorder="0" applyAlignment="0" applyProtection="0">
      <alignment vertical="center"/>
    </xf>
    <xf numFmtId="0" fontId="47" fillId="4" borderId="10" applyNumberFormat="0" applyAlignment="0" applyProtection="0">
      <alignment vertical="center"/>
    </xf>
    <xf numFmtId="0" fontId="46" fillId="3" borderId="0" applyNumberFormat="0" applyBorder="0" applyAlignment="0" applyProtection="0">
      <alignment vertical="center"/>
    </xf>
    <xf numFmtId="9" fontId="84" fillId="0" borderId="0" applyFont="0" applyFill="0" applyBorder="0" applyAlignment="0" applyProtection="0"/>
    <xf numFmtId="0" fontId="48" fillId="0" borderId="11" applyNumberFormat="0" applyFill="0" applyAlignment="0" applyProtection="0">
      <alignment vertical="center"/>
    </xf>
    <xf numFmtId="0" fontId="58" fillId="6" borderId="0" applyNumberFormat="0" applyBorder="0" applyAlignment="0" applyProtection="0">
      <alignment vertical="center"/>
    </xf>
    <xf numFmtId="0" fontId="46" fillId="5" borderId="0" applyNumberFormat="0" applyBorder="0" applyAlignment="0" applyProtection="0">
      <alignment vertical="center"/>
    </xf>
    <xf numFmtId="37" fontId="85" fillId="0" borderId="0"/>
    <xf numFmtId="0" fontId="77" fillId="0" borderId="0"/>
    <xf numFmtId="0" fontId="76" fillId="0" borderId="0"/>
    <xf numFmtId="0" fontId="46" fillId="3" borderId="0" applyNumberFormat="0" applyBorder="0" applyAlignment="0" applyProtection="0">
      <alignment vertical="center"/>
    </xf>
    <xf numFmtId="0" fontId="51" fillId="19" borderId="15" applyNumberFormat="0" applyFont="0" applyAlignment="0" applyProtection="0">
      <alignment vertical="center"/>
    </xf>
    <xf numFmtId="0" fontId="66" fillId="17" borderId="16" applyNumberFormat="0" applyAlignment="0" applyProtection="0">
      <alignment vertical="center"/>
    </xf>
    <xf numFmtId="10" fontId="70" fillId="0" borderId="0" applyFont="0" applyFill="0" applyBorder="0" applyAlignment="0" applyProtection="0"/>
    <xf numFmtId="1" fontId="70" fillId="0" borderId="0"/>
    <xf numFmtId="0" fontId="0" fillId="0" borderId="0"/>
    <xf numFmtId="0" fontId="46" fillId="3" borderId="0" applyNumberFormat="0" applyBorder="0" applyAlignment="0" applyProtection="0">
      <alignment vertical="center"/>
    </xf>
    <xf numFmtId="0" fontId="0" fillId="0" borderId="0" applyNumberFormat="0" applyFill="0" applyBorder="0" applyAlignment="0" applyProtection="0"/>
    <xf numFmtId="0" fontId="0" fillId="0" borderId="0">
      <alignment vertical="center"/>
    </xf>
    <xf numFmtId="0" fontId="78" fillId="0" borderId="0" applyNumberFormat="0" applyFill="0" applyBorder="0" applyAlignment="0" applyProtection="0">
      <alignment vertical="center"/>
    </xf>
    <xf numFmtId="0" fontId="58" fillId="6" borderId="0" applyNumberFormat="0" applyBorder="0" applyAlignment="0" applyProtection="0">
      <alignment vertical="center"/>
    </xf>
    <xf numFmtId="0" fontId="92" fillId="0" borderId="22" applyProtection="0"/>
    <xf numFmtId="0" fontId="57" fillId="0" borderId="0" applyNumberFormat="0" applyFill="0" applyBorder="0" applyAlignment="0" applyProtection="0">
      <alignment vertical="center"/>
    </xf>
    <xf numFmtId="0" fontId="46" fillId="5" borderId="0" applyNumberFormat="0" applyBorder="0" applyAlignment="0" applyProtection="0">
      <alignment vertical="center"/>
    </xf>
    <xf numFmtId="9" fontId="79" fillId="0" borderId="0" applyFont="0" applyFill="0" applyBorder="0" applyAlignment="0" applyProtection="0"/>
    <xf numFmtId="9" fontId="0" fillId="0" borderId="0" applyFont="0" applyFill="0" applyBorder="0" applyAlignment="0" applyProtection="0"/>
    <xf numFmtId="0" fontId="46" fillId="3" borderId="0" applyNumberFormat="0" applyBorder="0" applyAlignment="0" applyProtection="0">
      <alignment vertical="center"/>
    </xf>
    <xf numFmtId="9" fontId="0" fillId="0" borderId="0" applyFont="0" applyFill="0" applyBorder="0" applyAlignment="0" applyProtection="0">
      <alignment vertical="center"/>
    </xf>
    <xf numFmtId="0" fontId="46" fillId="3" borderId="0" applyNumberFormat="0" applyBorder="0" applyAlignment="0" applyProtection="0">
      <alignment vertical="center"/>
    </xf>
    <xf numFmtId="0" fontId="0" fillId="0" borderId="0"/>
    <xf numFmtId="0" fontId="67" fillId="0" borderId="17" applyNumberFormat="0" applyFill="0" applyAlignment="0" applyProtection="0">
      <alignment vertical="center"/>
    </xf>
    <xf numFmtId="0" fontId="46" fillId="3" borderId="0" applyNumberFormat="0" applyBorder="0" applyAlignment="0" applyProtection="0">
      <alignment vertical="center"/>
    </xf>
    <xf numFmtId="0" fontId="49" fillId="0" borderId="12" applyNumberFormat="0" applyFill="0" applyAlignment="0" applyProtection="0">
      <alignment vertical="center"/>
    </xf>
    <xf numFmtId="0" fontId="46" fillId="3" borderId="0" applyNumberFormat="0" applyBorder="0" applyAlignment="0" applyProtection="0">
      <alignment vertical="center"/>
    </xf>
    <xf numFmtId="0" fontId="60" fillId="5" borderId="0" applyNumberFormat="0" applyBorder="0" applyAlignment="0" applyProtection="0">
      <alignment vertical="center"/>
    </xf>
    <xf numFmtId="176" fontId="0" fillId="0" borderId="0" applyFont="0" applyFill="0" applyBorder="0" applyAlignment="0" applyProtection="0"/>
    <xf numFmtId="0" fontId="49" fillId="0" borderId="0" applyNumberFormat="0" applyFill="0" applyBorder="0" applyAlignment="0" applyProtection="0">
      <alignment vertical="center"/>
    </xf>
    <xf numFmtId="0" fontId="46" fillId="3" borderId="0" applyNumberFormat="0" applyBorder="0" applyAlignment="0" applyProtection="0">
      <alignment vertical="center"/>
    </xf>
    <xf numFmtId="0" fontId="93" fillId="6" borderId="0" applyNumberFormat="0" applyBorder="0" applyAlignment="0" applyProtection="0">
      <alignment vertical="center"/>
    </xf>
    <xf numFmtId="0" fontId="63" fillId="0" borderId="0">
      <alignment horizontal="centerContinuous" vertical="center"/>
    </xf>
    <xf numFmtId="0" fontId="68" fillId="3" borderId="0" applyNumberFormat="0" applyBorder="0" applyAlignment="0" applyProtection="0">
      <alignment vertical="center"/>
    </xf>
    <xf numFmtId="0" fontId="74" fillId="0" borderId="1">
      <alignment horizontal="distributed" vertical="center" wrapText="1"/>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5" borderId="0" applyNumberFormat="0" applyBorder="0" applyAlignment="0" applyProtection="0">
      <alignment vertical="center"/>
    </xf>
    <xf numFmtId="0" fontId="60" fillId="5" borderId="0" applyNumberFormat="0" applyBorder="0" applyAlignment="0" applyProtection="0">
      <alignment vertical="center"/>
    </xf>
    <xf numFmtId="0" fontId="0" fillId="0" borderId="0"/>
    <xf numFmtId="0" fontId="46" fillId="3" borderId="0" applyNumberFormat="0" applyBorder="0" applyAlignment="0" applyProtection="0">
      <alignment vertical="center"/>
    </xf>
    <xf numFmtId="0" fontId="60" fillId="5" borderId="0" applyNumberFormat="0" applyBorder="0" applyAlignment="0" applyProtection="0">
      <alignment vertical="center"/>
    </xf>
    <xf numFmtId="0" fontId="58" fillId="6" borderId="0" applyNumberFormat="0" applyBorder="0" applyAlignment="0" applyProtection="0">
      <alignment vertical="center"/>
    </xf>
    <xf numFmtId="0" fontId="87" fillId="40" borderId="0" applyNumberFormat="0" applyBorder="0" applyAlignment="0" applyProtection="0"/>
    <xf numFmtId="0" fontId="46" fillId="3"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9" fillId="9"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0" fillId="0" borderId="0"/>
    <xf numFmtId="0" fontId="46" fillId="5" borderId="0" applyNumberFormat="0" applyBorder="0" applyAlignment="0" applyProtection="0">
      <alignment vertical="center"/>
    </xf>
    <xf numFmtId="0" fontId="0" fillId="0" borderId="0"/>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87" fillId="37" borderId="0" applyNumberFormat="0" applyBorder="0" applyAlignment="0" applyProtection="0"/>
    <xf numFmtId="0" fontId="46" fillId="3"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87" fillId="37" borderId="0" applyNumberFormat="0" applyBorder="0" applyAlignment="0" applyProtection="0"/>
    <xf numFmtId="0" fontId="46"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8" fillId="6" borderId="0" applyNumberFormat="0" applyBorder="0" applyAlignment="0" applyProtection="0">
      <alignment vertical="center"/>
    </xf>
    <xf numFmtId="0" fontId="46" fillId="3" borderId="0" applyProtection="0">
      <alignment vertical="center"/>
    </xf>
    <xf numFmtId="0" fontId="46" fillId="5" borderId="0" applyNumberFormat="0" applyBorder="0" applyAlignment="0" applyProtection="0">
      <alignment vertical="center"/>
    </xf>
    <xf numFmtId="0" fontId="58" fillId="6" borderId="0" applyNumberFormat="0" applyBorder="0" applyAlignment="0" applyProtection="0">
      <alignment vertical="center"/>
    </xf>
    <xf numFmtId="0" fontId="94"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9" fillId="11" borderId="0" applyNumberFormat="0" applyBorder="0" applyAlignment="0" applyProtection="0"/>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58" fillId="6" borderId="0" applyNumberFormat="0" applyBorder="0" applyAlignment="0" applyProtection="0">
      <alignment vertical="center"/>
    </xf>
    <xf numFmtId="0" fontId="68" fillId="3" borderId="0" applyNumberFormat="0" applyBorder="0" applyAlignment="0" applyProtection="0">
      <alignment vertical="center"/>
    </xf>
    <xf numFmtId="0" fontId="46" fillId="5" borderId="0" applyNumberFormat="0" applyBorder="0" applyAlignment="0" applyProtection="0">
      <alignment vertical="center"/>
    </xf>
    <xf numFmtId="0" fontId="87" fillId="37" borderId="0" applyNumberFormat="0" applyBorder="0" applyAlignment="0" applyProtection="0"/>
    <xf numFmtId="0" fontId="46" fillId="3" borderId="0" applyNumberFormat="0" applyBorder="0" applyAlignment="0" applyProtection="0">
      <alignment vertical="center"/>
    </xf>
    <xf numFmtId="0" fontId="58" fillId="6"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6" fillId="3" borderId="0" applyNumberFormat="0" applyBorder="0" applyAlignment="0" applyProtection="0">
      <alignment vertical="center"/>
    </xf>
    <xf numFmtId="0" fontId="60" fillId="3" borderId="0" applyNumberFormat="0" applyBorder="0" applyAlignment="0" applyProtection="0">
      <alignment vertical="center"/>
    </xf>
    <xf numFmtId="0" fontId="46" fillId="3"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58" fillId="6" borderId="0" applyNumberFormat="0" applyBorder="0" applyAlignment="0" applyProtection="0">
      <alignment vertical="center"/>
    </xf>
    <xf numFmtId="0" fontId="46" fillId="3" borderId="0" applyNumberFormat="0" applyBorder="0" applyAlignment="0" applyProtection="0">
      <alignment vertical="center"/>
    </xf>
    <xf numFmtId="0" fontId="60" fillId="5"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0" fillId="0" borderId="0"/>
    <xf numFmtId="0" fontId="46" fillId="3"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6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6" fillId="5" borderId="0" applyNumberFormat="0" applyBorder="0" applyAlignment="0" applyProtection="0">
      <alignment vertical="center"/>
    </xf>
    <xf numFmtId="43" fontId="0" fillId="0" borderId="0" applyFont="0" applyFill="0" applyBorder="0" applyAlignment="0" applyProtection="0"/>
    <xf numFmtId="0" fontId="6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38" fillId="0" borderId="0"/>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8" fillId="6"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8" fillId="6"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60" fillId="3" borderId="0" applyNumberFormat="0" applyBorder="0" applyAlignment="0" applyProtection="0">
      <alignment vertical="center"/>
    </xf>
    <xf numFmtId="0" fontId="87" fillId="37" borderId="0" applyNumberFormat="0" applyBorder="0" applyAlignment="0" applyProtection="0"/>
    <xf numFmtId="0" fontId="0" fillId="0" borderId="0"/>
    <xf numFmtId="0" fontId="6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8" fillId="6"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0" fillId="0" borderId="0">
      <alignment vertical="center"/>
    </xf>
    <xf numFmtId="0" fontId="0" fillId="0" borderId="0"/>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60"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41" fontId="0" fillId="0" borderId="0" applyFont="0" applyFill="0" applyBorder="0" applyAlignment="0" applyProtection="0"/>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0" fillId="0" borderId="0">
      <alignment vertical="center"/>
    </xf>
    <xf numFmtId="0" fontId="0" fillId="0" borderId="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8" fillId="6" borderId="0" applyNumberFormat="0" applyBorder="0" applyAlignment="0" applyProtection="0">
      <alignment vertical="center"/>
    </xf>
    <xf numFmtId="0" fontId="0" fillId="0" borderId="0"/>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8" fillId="6"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0" fillId="0" borderId="0"/>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8" fillId="6"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58" fillId="9" borderId="0" applyNumberFormat="0" applyBorder="0" applyAlignment="0" applyProtection="0">
      <alignment vertical="center"/>
    </xf>
    <xf numFmtId="0" fontId="46" fillId="3" borderId="0" applyNumberFormat="0" applyBorder="0" applyAlignment="0" applyProtection="0">
      <alignment vertical="center"/>
    </xf>
    <xf numFmtId="0" fontId="58" fillId="9"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68"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0" fillId="0" borderId="0"/>
    <xf numFmtId="0" fontId="0" fillId="0" borderId="0"/>
    <xf numFmtId="0" fontId="0" fillId="0" borderId="0"/>
    <xf numFmtId="0" fontId="86"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86" fillId="0" borderId="0"/>
    <xf numFmtId="0" fontId="0" fillId="0" borderId="0">
      <alignment vertical="center"/>
    </xf>
    <xf numFmtId="0" fontId="0" fillId="0" borderId="0"/>
    <xf numFmtId="0" fontId="0" fillId="0" borderId="0"/>
    <xf numFmtId="0" fontId="0" fillId="0" borderId="0"/>
    <xf numFmtId="0" fontId="0" fillId="0" borderId="0"/>
    <xf numFmtId="0" fontId="95" fillId="0" borderId="0" applyNumberFormat="0" applyFill="0" applyBorder="0" applyAlignment="0" applyProtection="0">
      <alignment vertical="top"/>
      <protection locked="0"/>
    </xf>
    <xf numFmtId="0" fontId="0" fillId="0" borderId="0" applyNumberFormat="0" applyFill="0" applyBorder="0" applyAlignment="0" applyProtection="0"/>
    <xf numFmtId="0" fontId="58" fillId="6" borderId="0" applyNumberFormat="0" applyBorder="0" applyAlignment="0" applyProtection="0">
      <alignment vertical="center"/>
    </xf>
    <xf numFmtId="0" fontId="96" fillId="9" borderId="0" applyNumberFormat="0" applyBorder="0" applyAlignment="0" applyProtection="0">
      <alignment vertical="center"/>
    </xf>
    <xf numFmtId="0" fontId="59" fillId="9" borderId="0" applyNumberFormat="0" applyBorder="0" applyAlignment="0" applyProtection="0">
      <alignment vertical="center"/>
    </xf>
    <xf numFmtId="0" fontId="59" fillId="11" borderId="0" applyNumberFormat="0" applyBorder="0" applyAlignment="0" applyProtection="0"/>
    <xf numFmtId="0" fontId="59" fillId="9"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9" fillId="9" borderId="0" applyNumberFormat="0" applyBorder="0" applyAlignment="0" applyProtection="0">
      <alignment vertical="center"/>
    </xf>
    <xf numFmtId="0" fontId="59" fillId="11" borderId="0" applyNumberFormat="0" applyBorder="0" applyAlignment="0" applyProtection="0"/>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96" fillId="9"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9" fillId="11" borderId="0" applyNumberFormat="0" applyBorder="0" applyAlignment="0" applyProtection="0"/>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9" fillId="6" borderId="0" applyNumberFormat="0" applyBorder="0" applyAlignment="0" applyProtection="0">
      <alignment vertical="center"/>
    </xf>
    <xf numFmtId="38" fontId="90" fillId="0" borderId="0" applyFont="0" applyFill="0" applyBorder="0" applyAlignment="0" applyProtection="0"/>
    <xf numFmtId="0" fontId="58"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Protection="0">
      <alignment vertical="center"/>
    </xf>
    <xf numFmtId="0" fontId="97"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9" borderId="0" applyNumberFormat="0" applyBorder="0" applyAlignment="0" applyProtection="0">
      <alignment vertical="center"/>
    </xf>
    <xf numFmtId="0" fontId="61" fillId="12"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9" fillId="9"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9" fillId="11" borderId="0" applyNumberFormat="0" applyBorder="0" applyAlignment="0" applyProtection="0"/>
    <xf numFmtId="0" fontId="58" fillId="9"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9" borderId="0" applyNumberFormat="0" applyBorder="0" applyAlignment="0" applyProtection="0">
      <alignment vertical="center"/>
    </xf>
    <xf numFmtId="0" fontId="58" fillId="6" borderId="0" applyNumberFormat="0" applyBorder="0" applyAlignment="0" applyProtection="0">
      <alignment vertical="center"/>
    </xf>
    <xf numFmtId="0" fontId="96" fillId="6" borderId="0" applyNumberFormat="0" applyBorder="0" applyAlignment="0" applyProtection="0">
      <alignment vertical="center"/>
    </xf>
    <xf numFmtId="0" fontId="59"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3" fillId="2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9" fillId="6" borderId="0" applyNumberFormat="0" applyBorder="0" applyAlignment="0" applyProtection="0">
      <alignment vertical="center"/>
    </xf>
    <xf numFmtId="0" fontId="59" fillId="9"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8" fillId="6"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201" fontId="38" fillId="0" borderId="0" applyFont="0" applyFill="0" applyBorder="0" applyAlignment="0" applyProtection="0"/>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93" fillId="6" borderId="0" applyNumberFormat="0" applyBorder="0" applyAlignment="0" applyProtection="0">
      <alignment vertical="center"/>
    </xf>
    <xf numFmtId="0" fontId="58" fillId="6" borderId="0" applyNumberFormat="0" applyBorder="0" applyAlignment="0" applyProtection="0">
      <alignment vertical="center"/>
    </xf>
    <xf numFmtId="0" fontId="96" fillId="9"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43" fontId="0" fillId="0" borderId="0" applyFont="0" applyFill="0" applyBorder="0" applyAlignment="0" applyProtection="0"/>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9" fillId="6" borderId="0" applyNumberFormat="0" applyBorder="0" applyAlignment="0" applyProtection="0">
      <alignment vertical="center"/>
    </xf>
    <xf numFmtId="0" fontId="59" fillId="11" borderId="0" applyNumberFormat="0" applyBorder="0" applyAlignment="0" applyProtection="0"/>
    <xf numFmtId="0" fontId="93" fillId="6" borderId="0" applyNumberFormat="0" applyBorder="0" applyAlignment="0" applyProtection="0">
      <alignment vertical="center"/>
    </xf>
    <xf numFmtId="0" fontId="93"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93"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9" borderId="0" applyNumberFormat="0" applyBorder="0" applyAlignment="0" applyProtection="0">
      <alignment vertical="center"/>
    </xf>
    <xf numFmtId="0" fontId="58" fillId="9"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98" fillId="0" borderId="0" applyNumberFormat="0" applyFill="0" applyBorder="0" applyAlignment="0" applyProtection="0">
      <alignment vertical="top"/>
      <protection locked="0"/>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38" fillId="0" borderId="0" applyFont="0" applyFill="0" applyBorder="0" applyAlignment="0" applyProtection="0"/>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9"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93"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93"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58" fillId="6" borderId="0" applyNumberFormat="0" applyBorder="0" applyAlignment="0" applyProtection="0">
      <alignment vertical="center"/>
    </xf>
    <xf numFmtId="0" fontId="98" fillId="0" borderId="0" applyNumberFormat="0" applyFill="0" applyBorder="0" applyAlignment="0" applyProtection="0">
      <alignment vertical="top"/>
      <protection locked="0"/>
    </xf>
    <xf numFmtId="0" fontId="45" fillId="0" borderId="9" applyNumberFormat="0" applyFill="0" applyAlignment="0" applyProtection="0">
      <alignment vertical="center"/>
    </xf>
    <xf numFmtId="204" fontId="79" fillId="0" borderId="0" applyFont="0" applyFill="0" applyBorder="0" applyAlignment="0" applyProtection="0"/>
    <xf numFmtId="0" fontId="62" fillId="13" borderId="10" applyNumberFormat="0" applyAlignment="0" applyProtection="0">
      <alignment vertical="center"/>
    </xf>
    <xf numFmtId="0" fontId="52" fillId="7" borderId="13" applyNumberFormat="0" applyAlignment="0" applyProtection="0">
      <alignment vertical="center"/>
    </xf>
    <xf numFmtId="0" fontId="50" fillId="0" borderId="0" applyNumberFormat="0" applyFill="0" applyBorder="0" applyAlignment="0" applyProtection="0">
      <alignment vertical="center"/>
    </xf>
    <xf numFmtId="0" fontId="48" fillId="0" borderId="11" applyNumberFormat="0" applyFill="0" applyAlignment="0" applyProtection="0">
      <alignment vertical="center"/>
    </xf>
    <xf numFmtId="182" fontId="38" fillId="0" borderId="0" applyFont="0" applyFill="0" applyBorder="0" applyAlignment="0" applyProtection="0"/>
    <xf numFmtId="191" fontId="38" fillId="0" borderId="0" applyFont="0" applyFill="0" applyBorder="0" applyAlignment="0" applyProtection="0"/>
    <xf numFmtId="188" fontId="38" fillId="0" borderId="0" applyFont="0" applyFill="0" applyBorder="0" applyAlignment="0" applyProtection="0"/>
    <xf numFmtId="0" fontId="91" fillId="0" borderId="0"/>
    <xf numFmtId="177" fontId="91" fillId="0" borderId="0" applyFont="0" applyFill="0" applyBorder="0" applyAlignment="0" applyProtection="0"/>
    <xf numFmtId="176" fontId="91" fillId="0" borderId="0" applyFont="0" applyFill="0" applyBorder="0" applyAlignment="0" applyProtection="0"/>
    <xf numFmtId="0" fontId="38" fillId="0" borderId="0" applyFont="0" applyFill="0" applyBorder="0" applyAlignment="0" applyProtection="0"/>
    <xf numFmtId="43" fontId="0" fillId="0" borderId="0" applyFont="0" applyFill="0" applyBorder="0" applyAlignment="0" applyProtection="0"/>
    <xf numFmtId="176"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176"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77" fontId="0" fillId="0" borderId="0" applyFont="0" applyFill="0" applyBorder="0" applyAlignment="0" applyProtection="0"/>
    <xf numFmtId="194" fontId="79" fillId="0" borderId="0" applyFont="0" applyFill="0" applyBorder="0" applyAlignment="0" applyProtection="0"/>
    <xf numFmtId="177" fontId="0" fillId="0" borderId="0" applyFont="0" applyFill="0" applyBorder="0" applyAlignment="0" applyProtection="0"/>
    <xf numFmtId="176" fontId="0" fillId="0" borderId="0" applyFont="0" applyFill="0" applyBorder="0" applyAlignment="0" applyProtection="0"/>
    <xf numFmtId="176" fontId="0" fillId="0" borderId="0" applyFont="0" applyFill="0" applyBorder="0" applyAlignment="0" applyProtection="0"/>
    <xf numFmtId="0" fontId="84" fillId="0" borderId="0"/>
    <xf numFmtId="0" fontId="99" fillId="43" borderId="0" applyNumberFormat="0" applyBorder="0" applyAlignment="0" applyProtection="0"/>
    <xf numFmtId="0" fontId="99" fillId="44" borderId="0" applyNumberFormat="0" applyBorder="0" applyAlignment="0" applyProtection="0"/>
    <xf numFmtId="0" fontId="99" fillId="45" borderId="0" applyNumberFormat="0" applyBorder="0" applyAlignment="0" applyProtection="0"/>
    <xf numFmtId="0" fontId="53" fillId="22" borderId="0" applyNumberFormat="0" applyBorder="0" applyAlignment="0" applyProtection="0">
      <alignment vertical="center"/>
    </xf>
    <xf numFmtId="0" fontId="53" fillId="18"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66" fillId="13" borderId="16" applyNumberFormat="0" applyAlignment="0" applyProtection="0">
      <alignment vertical="center"/>
    </xf>
    <xf numFmtId="0" fontId="47" fillId="4" borderId="10" applyNumberFormat="0" applyAlignment="0" applyProtection="0">
      <alignment vertical="center"/>
    </xf>
    <xf numFmtId="1" fontId="74" fillId="0" borderId="1">
      <alignment vertical="center"/>
      <protection locked="0"/>
    </xf>
    <xf numFmtId="0" fontId="100" fillId="0" borderId="0"/>
    <xf numFmtId="197" fontId="74" fillId="0" borderId="1">
      <alignment vertical="center"/>
      <protection locked="0"/>
    </xf>
    <xf numFmtId="0" fontId="70" fillId="0" borderId="0"/>
    <xf numFmtId="0" fontId="0" fillId="19" borderId="15" applyNumberFormat="0" applyFont="0" applyAlignment="0" applyProtection="0">
      <alignment vertical="center"/>
    </xf>
    <xf numFmtId="40" fontId="90" fillId="0" borderId="0" applyFont="0" applyFill="0" applyBorder="0" applyAlignment="0" applyProtection="0"/>
    <xf numFmtId="0" fontId="90" fillId="0" borderId="0" applyFont="0" applyFill="0" applyBorder="0" applyAlignment="0" applyProtection="0"/>
    <xf numFmtId="0" fontId="101" fillId="0" borderId="0"/>
    <xf numFmtId="0" fontId="58" fillId="6" borderId="0">
      <alignment vertical="top"/>
      <protection locked="0"/>
    </xf>
  </cellStyleXfs>
  <cellXfs count="291">
    <xf numFmtId="0" fontId="0" fillId="0" borderId="0" xfId="0"/>
    <xf numFmtId="0" fontId="0" fillId="0" borderId="0" xfId="0" applyFont="1" applyFill="1" applyAlignment="1">
      <alignment vertical="center"/>
    </xf>
    <xf numFmtId="0" fontId="1" fillId="0" borderId="0" xfId="0" applyFont="1" applyFill="1" applyAlignment="1">
      <alignment vertical="center"/>
    </xf>
    <xf numFmtId="185" fontId="0" fillId="0" borderId="0" xfId="0" applyNumberFormat="1" applyFont="1" applyFill="1" applyAlignment="1">
      <alignment vertical="center"/>
    </xf>
    <xf numFmtId="0" fontId="2" fillId="0" borderId="0" xfId="556" applyFont="1" applyFill="1" applyAlignment="1">
      <alignment horizontal="center" vertical="top"/>
    </xf>
    <xf numFmtId="185" fontId="2" fillId="0" borderId="0" xfId="556" applyNumberFormat="1" applyFont="1" applyFill="1" applyAlignment="1">
      <alignment horizontal="center" vertical="top"/>
    </xf>
    <xf numFmtId="185" fontId="3" fillId="0" borderId="0" xfId="0" applyNumberFormat="1" applyFont="1" applyFill="1" applyBorder="1" applyAlignment="1">
      <alignment horizontal="right" vertical="center" wrapText="1"/>
    </xf>
    <xf numFmtId="200" fontId="4" fillId="0" borderId="1" xfId="893" applyNumberFormat="1" applyFont="1" applyFill="1" applyBorder="1" applyAlignment="1" applyProtection="1">
      <alignment horizontal="centerContinuous" vertical="center" wrapText="1"/>
    </xf>
    <xf numFmtId="185" fontId="4" fillId="0" borderId="1" xfId="172" applyNumberFormat="1" applyFont="1" applyFill="1" applyBorder="1" applyAlignment="1">
      <alignment horizontal="center" vertical="center" wrapText="1"/>
    </xf>
    <xf numFmtId="0" fontId="4" fillId="0" borderId="1" xfId="445" applyNumberFormat="1" applyFont="1" applyFill="1" applyBorder="1" applyAlignment="1" applyProtection="1">
      <alignment horizontal="left" vertical="center" indent="1"/>
    </xf>
    <xf numFmtId="185" fontId="1" fillId="0" borderId="1" xfId="0" applyNumberFormat="1" applyFont="1" applyFill="1" applyBorder="1" applyAlignment="1">
      <alignment vertical="center"/>
    </xf>
    <xf numFmtId="185" fontId="3" fillId="0" borderId="1" xfId="0" applyNumberFormat="1" applyFont="1" applyFill="1" applyBorder="1" applyAlignment="1">
      <alignment horizontal="left" vertical="center" wrapText="1"/>
    </xf>
    <xf numFmtId="185" fontId="4" fillId="0" borderId="1" xfId="445" applyNumberFormat="1" applyFont="1" applyFill="1" applyBorder="1" applyAlignment="1" applyProtection="1">
      <alignment horizontal="left" vertical="center" indent="1"/>
    </xf>
    <xf numFmtId="0" fontId="3" fillId="0" borderId="1" xfId="0" applyFont="1" applyFill="1" applyBorder="1" applyAlignment="1">
      <alignment horizontal="left" vertical="center" wrapText="1"/>
    </xf>
    <xf numFmtId="0" fontId="0" fillId="0" borderId="0" xfId="561"/>
    <xf numFmtId="0" fontId="5" fillId="0" borderId="0" xfId="561" applyFont="1" applyAlignment="1">
      <alignment vertical="center" wrapText="1"/>
    </xf>
    <xf numFmtId="0" fontId="0" fillId="0" borderId="0" xfId="561" applyAlignment="1">
      <alignment horizontal="right"/>
    </xf>
    <xf numFmtId="0" fontId="6" fillId="0" borderId="0" xfId="561" applyFont="1" applyAlignment="1">
      <alignment horizontal="center" vertical="center" wrapText="1"/>
    </xf>
    <xf numFmtId="0" fontId="0" fillId="0" borderId="0" xfId="561" applyAlignment="1">
      <alignment horizontal="center"/>
    </xf>
    <xf numFmtId="0" fontId="5" fillId="0" borderId="0" xfId="561" applyFont="1" applyAlignment="1">
      <alignment horizontal="center" vertical="center" wrapText="1"/>
    </xf>
    <xf numFmtId="0" fontId="2" fillId="0" borderId="0" xfId="445" applyFont="1" applyFill="1" applyAlignment="1">
      <alignment vertical="top" wrapText="1"/>
    </xf>
    <xf numFmtId="0" fontId="0" fillId="0" borderId="0" xfId="445" applyFont="1" applyFill="1">
      <alignment vertical="center"/>
    </xf>
    <xf numFmtId="0" fontId="4" fillId="0" borderId="0" xfId="445" applyFont="1" applyFill="1">
      <alignment vertical="center"/>
    </xf>
    <xf numFmtId="0" fontId="7" fillId="0" borderId="0" xfId="445" applyFont="1" applyFill="1" applyBorder="1">
      <alignment vertical="center"/>
    </xf>
    <xf numFmtId="0" fontId="7" fillId="0" borderId="0" xfId="445" applyFont="1" applyFill="1">
      <alignment vertical="center"/>
    </xf>
    <xf numFmtId="203" fontId="7" fillId="0" borderId="0" xfId="25" applyNumberFormat="1" applyFont="1" applyFill="1" applyAlignment="1">
      <alignment vertical="center"/>
    </xf>
    <xf numFmtId="0" fontId="2" fillId="0" borderId="0" xfId="445" applyFont="1" applyFill="1" applyAlignment="1">
      <alignment horizontal="center" vertical="top" wrapText="1"/>
    </xf>
    <xf numFmtId="0" fontId="0" fillId="0" borderId="0" xfId="550" applyFont="1" applyFill="1" applyAlignment="1">
      <alignment wrapText="1"/>
    </xf>
    <xf numFmtId="0" fontId="0" fillId="0" borderId="0" xfId="557" applyNumberFormat="1" applyFont="1" applyFill="1" applyBorder="1" applyAlignment="1">
      <alignment horizontal="right" vertical="center"/>
    </xf>
    <xf numFmtId="0" fontId="4" fillId="0" borderId="1" xfId="551" applyFont="1" applyFill="1" applyBorder="1" applyAlignment="1">
      <alignment horizontal="center" vertical="center" wrapText="1"/>
    </xf>
    <xf numFmtId="0" fontId="4" fillId="0" borderId="2" xfId="551" applyFont="1" applyFill="1" applyBorder="1" applyAlignment="1">
      <alignment horizontal="center" vertical="center" wrapText="1"/>
    </xf>
    <xf numFmtId="0" fontId="4" fillId="0" borderId="3" xfId="551" applyFont="1" applyFill="1" applyBorder="1" applyAlignment="1">
      <alignment horizontal="center" vertical="center" wrapText="1"/>
    </xf>
    <xf numFmtId="181" fontId="0" fillId="0" borderId="1" xfId="13" applyNumberFormat="1" applyFont="1" applyFill="1" applyBorder="1" applyAlignment="1">
      <alignment horizontal="right" vertical="center"/>
    </xf>
    <xf numFmtId="0" fontId="7" fillId="0" borderId="1" xfId="445" applyFont="1" applyFill="1" applyBorder="1">
      <alignment vertical="center"/>
    </xf>
    <xf numFmtId="203" fontId="7" fillId="0" borderId="1" xfId="25" applyNumberFormat="1" applyFont="1" applyFill="1" applyBorder="1" applyAlignment="1">
      <alignment vertical="center"/>
    </xf>
    <xf numFmtId="190" fontId="7" fillId="0" borderId="0" xfId="445" applyNumberFormat="1" applyFont="1" applyFill="1">
      <alignment vertical="center"/>
    </xf>
    <xf numFmtId="187" fontId="0" fillId="0" borderId="0" xfId="551" applyNumberFormat="1" applyFont="1" applyFill="1" applyAlignment="1">
      <alignment vertical="center"/>
    </xf>
    <xf numFmtId="187" fontId="7" fillId="0" borderId="0" xfId="445" applyNumberFormat="1" applyFont="1" applyFill="1">
      <alignment vertical="center"/>
    </xf>
    <xf numFmtId="0" fontId="8" fillId="0" borderId="1" xfId="557" applyNumberFormat="1" applyFont="1" applyFill="1" applyBorder="1" applyAlignment="1">
      <alignment horizontal="left" vertical="center" indent="1" shrinkToFit="1"/>
    </xf>
    <xf numFmtId="0" fontId="8" fillId="0" borderId="1" xfId="557" applyNumberFormat="1" applyFont="1" applyFill="1" applyBorder="1" applyAlignment="1">
      <alignment horizontal="left" vertical="center" wrapText="1" indent="1"/>
    </xf>
    <xf numFmtId="203" fontId="7" fillId="0" borderId="0" xfId="25" applyNumberFormat="1" applyFont="1" applyFill="1" applyBorder="1" applyAlignment="1">
      <alignment vertical="center"/>
    </xf>
    <xf numFmtId="0" fontId="0" fillId="0" borderId="1" xfId="557" applyNumberFormat="1" applyFont="1" applyFill="1" applyBorder="1" applyAlignment="1">
      <alignment horizontal="left" vertical="center" wrapText="1" indent="1"/>
    </xf>
    <xf numFmtId="203" fontId="0" fillId="0" borderId="0" xfId="25" applyNumberFormat="1" applyFont="1" applyFill="1" applyAlignment="1">
      <alignment horizontal="right" vertical="center"/>
    </xf>
    <xf numFmtId="193" fontId="4" fillId="0" borderId="0" xfId="445" applyNumberFormat="1" applyFont="1" applyFill="1" applyBorder="1" applyAlignment="1" applyProtection="1">
      <alignment horizontal="center" vertical="center" wrapText="1"/>
    </xf>
    <xf numFmtId="10" fontId="0" fillId="0" borderId="0" xfId="25" applyNumberFormat="1" applyFont="1" applyFill="1" applyBorder="1" applyAlignment="1" applyProtection="1">
      <alignment horizontal="right" vertical="center"/>
    </xf>
    <xf numFmtId="0" fontId="6" fillId="0" borderId="0" xfId="561" applyFont="1" applyAlignment="1">
      <alignment horizontal="center" wrapText="1"/>
    </xf>
    <xf numFmtId="0" fontId="9" fillId="0" borderId="0" xfId="561" applyFont="1" applyAlignment="1">
      <alignment horizontal="center"/>
    </xf>
    <xf numFmtId="0" fontId="10" fillId="0" borderId="0" xfId="561" applyFont="1" applyAlignment="1">
      <alignment horizontal="center"/>
    </xf>
    <xf numFmtId="57" fontId="11" fillId="0" borderId="0" xfId="561" applyNumberFormat="1" applyFont="1"/>
    <xf numFmtId="0" fontId="12" fillId="0" borderId="0" xfId="561" applyFont="1" applyAlignment="1">
      <alignment horizontal="center"/>
    </xf>
    <xf numFmtId="57" fontId="13" fillId="0" borderId="0" xfId="561" applyNumberFormat="1" applyFont="1" applyAlignment="1">
      <alignment horizontal="center"/>
    </xf>
    <xf numFmtId="0" fontId="14" fillId="0" borderId="0" xfId="561" applyFont="1"/>
    <xf numFmtId="31" fontId="15" fillId="0" borderId="0" xfId="561" applyNumberFormat="1" applyFont="1" applyAlignment="1">
      <alignment horizontal="center"/>
    </xf>
    <xf numFmtId="31" fontId="16" fillId="0" borderId="0" xfId="561" applyNumberFormat="1" applyFont="1" applyAlignment="1"/>
    <xf numFmtId="0" fontId="2" fillId="0" borderId="0" xfId="445" applyFont="1" applyFill="1" applyAlignment="1">
      <alignment vertical="top"/>
    </xf>
    <xf numFmtId="0" fontId="0" fillId="0" borderId="0" xfId="445" applyFill="1">
      <alignment vertical="center"/>
    </xf>
    <xf numFmtId="181" fontId="0" fillId="0" borderId="0" xfId="445" applyNumberFormat="1" applyFill="1">
      <alignment vertical="center"/>
    </xf>
    <xf numFmtId="0" fontId="17" fillId="0" borderId="0" xfId="445" applyFont="1" applyFill="1" applyAlignment="1">
      <alignment horizontal="center" vertical="top"/>
    </xf>
    <xf numFmtId="181" fontId="0" fillId="0" borderId="0" xfId="445" applyNumberFormat="1" applyFont="1" applyFill="1">
      <alignment vertical="center"/>
    </xf>
    <xf numFmtId="0" fontId="0" fillId="0" borderId="0" xfId="445" applyFont="1" applyFill="1" applyAlignment="1">
      <alignment horizontal="right" vertical="center"/>
    </xf>
    <xf numFmtId="181" fontId="4" fillId="0" borderId="2" xfId="551" applyNumberFormat="1" applyFont="1" applyFill="1" applyBorder="1" applyAlignment="1">
      <alignment horizontal="center" vertical="center" wrapText="1"/>
    </xf>
    <xf numFmtId="181" fontId="4" fillId="0" borderId="2" xfId="560" applyNumberFormat="1" applyFont="1" applyFill="1" applyBorder="1" applyAlignment="1">
      <alignment horizontal="center" vertical="center" wrapText="1"/>
    </xf>
    <xf numFmtId="0" fontId="4" fillId="0" borderId="2" xfId="560" applyFont="1" applyFill="1" applyBorder="1" applyAlignment="1">
      <alignment horizontal="center" vertical="center" wrapText="1"/>
    </xf>
    <xf numFmtId="196" fontId="4" fillId="0" borderId="2" xfId="445" applyNumberFormat="1" applyFont="1" applyFill="1" applyBorder="1" applyAlignment="1" applyProtection="1">
      <alignment horizontal="center" vertical="center" wrapText="1"/>
    </xf>
    <xf numFmtId="181" fontId="4" fillId="0" borderId="3" xfId="551" applyNumberFormat="1" applyFont="1" applyFill="1" applyBorder="1" applyAlignment="1">
      <alignment horizontal="center" vertical="center" wrapText="1"/>
    </xf>
    <xf numFmtId="181" fontId="4" fillId="0" borderId="3" xfId="560" applyNumberFormat="1" applyFont="1" applyFill="1" applyBorder="1" applyAlignment="1">
      <alignment horizontal="center" vertical="center" wrapText="1"/>
    </xf>
    <xf numFmtId="0" fontId="4" fillId="0" borderId="3" xfId="560" applyFont="1" applyFill="1" applyBorder="1" applyAlignment="1">
      <alignment horizontal="center" vertical="center" wrapText="1"/>
    </xf>
    <xf numFmtId="196" fontId="4" fillId="0" borderId="3" xfId="445" applyNumberFormat="1" applyFont="1" applyFill="1" applyBorder="1" applyAlignment="1" applyProtection="1">
      <alignment horizontal="center" vertical="center" wrapText="1"/>
    </xf>
    <xf numFmtId="0" fontId="4" fillId="0" borderId="1" xfId="559" applyFont="1" applyFill="1" applyBorder="1" applyAlignment="1">
      <alignment horizontal="left" vertical="center" indent="1"/>
    </xf>
    <xf numFmtId="181" fontId="0" fillId="0" borderId="1" xfId="445" applyNumberFormat="1" applyFont="1" applyFill="1" applyBorder="1" applyAlignment="1" applyProtection="1">
      <alignment horizontal="right" vertical="center"/>
    </xf>
    <xf numFmtId="184" fontId="0" fillId="0" borderId="1" xfId="445" applyNumberFormat="1" applyFont="1" applyFill="1" applyBorder="1" applyAlignment="1" applyProtection="1">
      <alignment horizontal="right" vertical="center"/>
    </xf>
    <xf numFmtId="187" fontId="0" fillId="0" borderId="1" xfId="551" applyNumberFormat="1" applyFont="1" applyFill="1" applyBorder="1" applyAlignment="1">
      <alignment vertical="center"/>
    </xf>
    <xf numFmtId="184" fontId="0" fillId="0" borderId="0" xfId="445" applyNumberFormat="1" applyFill="1">
      <alignment vertical="center"/>
    </xf>
    <xf numFmtId="0" fontId="0" fillId="0" borderId="1" xfId="445" applyNumberFormat="1" applyFont="1" applyFill="1" applyBorder="1" applyAlignment="1" applyProtection="1">
      <alignment horizontal="left" vertical="center" wrapText="1" indent="3"/>
    </xf>
    <xf numFmtId="0" fontId="2" fillId="0" borderId="0" xfId="556" applyFont="1" applyAlignment="1">
      <alignment horizontal="center" vertical="top"/>
    </xf>
    <xf numFmtId="0" fontId="18" fillId="0" borderId="0" xfId="556" applyFont="1"/>
    <xf numFmtId="0" fontId="8" fillId="0" borderId="0" xfId="556" applyFont="1" applyAlignment="1">
      <alignment horizontal="right"/>
    </xf>
    <xf numFmtId="0" fontId="8" fillId="0" borderId="0" xfId="556" applyFont="1" applyBorder="1" applyAlignment="1">
      <alignment horizontal="right" vertical="center" wrapText="1"/>
    </xf>
    <xf numFmtId="0" fontId="19" fillId="0" borderId="1" xfId="556" applyFont="1" applyBorder="1" applyAlignment="1">
      <alignment horizontal="center" vertical="center" wrapText="1"/>
    </xf>
    <xf numFmtId="0" fontId="0" fillId="0" borderId="1" xfId="0" applyFill="1" applyBorder="1" applyAlignment="1">
      <alignment vertical="center"/>
    </xf>
    <xf numFmtId="0" fontId="0" fillId="0" borderId="1" xfId="0" applyBorder="1" applyAlignment="1">
      <alignment vertical="center"/>
    </xf>
    <xf numFmtId="10" fontId="0" fillId="0" borderId="1" xfId="25" applyNumberFormat="1" applyFont="1" applyBorder="1" applyAlignment="1">
      <alignment vertical="center"/>
    </xf>
    <xf numFmtId="0" fontId="8" fillId="0" borderId="1" xfId="556" applyFont="1" applyFill="1" applyBorder="1" applyAlignment="1">
      <alignment horizontal="left" vertical="center" wrapText="1" indent="1"/>
    </xf>
    <xf numFmtId="0" fontId="8" fillId="0" borderId="1" xfId="556" applyFont="1" applyBorder="1" applyAlignment="1">
      <alignment horizontal="left" vertical="center" wrapText="1" indent="1"/>
    </xf>
    <xf numFmtId="0" fontId="8" fillId="0" borderId="1" xfId="556" applyFont="1" applyBorder="1" applyAlignment="1">
      <alignment horizontal="left" vertical="center" wrapText="1"/>
    </xf>
    <xf numFmtId="0" fontId="20" fillId="0" borderId="0" xfId="554" applyFont="1" applyFill="1" applyAlignment="1">
      <alignment vertical="center" wrapText="1"/>
    </xf>
    <xf numFmtId="196" fontId="4" fillId="0" borderId="1" xfId="445" applyNumberFormat="1" applyFont="1" applyFill="1" applyBorder="1" applyAlignment="1" applyProtection="1">
      <alignment horizontal="center" vertical="center" wrapText="1"/>
    </xf>
    <xf numFmtId="0" fontId="19" fillId="0" borderId="1" xfId="556" applyFont="1" applyBorder="1" applyAlignment="1">
      <alignment horizontal="left" vertical="center" wrapText="1" indent="1"/>
    </xf>
    <xf numFmtId="181" fontId="0" fillId="0" borderId="1" xfId="0" applyNumberFormat="1" applyBorder="1" applyAlignment="1">
      <alignment vertical="center"/>
    </xf>
    <xf numFmtId="196" fontId="0" fillId="0" borderId="1" xfId="0" applyNumberFormat="1" applyBorder="1" applyAlignment="1">
      <alignment vertical="center"/>
    </xf>
    <xf numFmtId="0" fontId="8" fillId="0" borderId="1" xfId="556" applyFont="1" applyBorder="1" applyAlignment="1">
      <alignment horizontal="left" vertical="center" wrapText="1" indent="2"/>
    </xf>
    <xf numFmtId="0" fontId="8" fillId="0" borderId="1" xfId="556" applyFont="1" applyBorder="1" applyAlignment="1">
      <alignment horizontal="left" vertical="center" wrapText="1" indent="4"/>
    </xf>
    <xf numFmtId="0" fontId="8" fillId="0" borderId="1" xfId="556" applyFont="1" applyFill="1" applyBorder="1" applyAlignment="1">
      <alignment horizontal="left" vertical="center" wrapText="1" indent="2"/>
    </xf>
    <xf numFmtId="0" fontId="19" fillId="0" borderId="1" xfId="551" applyFont="1" applyFill="1" applyBorder="1" applyAlignment="1">
      <alignment horizontal="left" vertical="center" wrapText="1" indent="1"/>
    </xf>
    <xf numFmtId="0" fontId="0" fillId="0" borderId="1" xfId="0" applyBorder="1"/>
    <xf numFmtId="0" fontId="0" fillId="0" borderId="1" xfId="445" applyNumberFormat="1" applyFont="1" applyFill="1" applyBorder="1" applyAlignment="1" applyProtection="1">
      <alignment horizontal="left" vertical="center" indent="1"/>
    </xf>
    <xf numFmtId="181" fontId="0" fillId="0" borderId="1" xfId="0" applyNumberFormat="1" applyBorder="1"/>
    <xf numFmtId="0" fontId="0" fillId="0" borderId="0" xfId="0" applyAlignment="1">
      <alignment vertical="center"/>
    </xf>
    <xf numFmtId="0" fontId="2" fillId="0" borderId="0" xfId="556" applyFont="1" applyAlignment="1">
      <alignment horizontal="center" vertical="center"/>
    </xf>
    <xf numFmtId="0" fontId="0" fillId="0" borderId="0" xfId="550" applyFont="1" applyFill="1" applyAlignment="1">
      <alignment vertical="center" wrapText="1"/>
    </xf>
    <xf numFmtId="0" fontId="18" fillId="0" borderId="0" xfId="556" applyFont="1" applyAlignment="1">
      <alignment vertical="center"/>
    </xf>
    <xf numFmtId="0" fontId="19" fillId="0" borderId="1" xfId="551" applyFont="1" applyFill="1" applyBorder="1" applyAlignment="1">
      <alignment horizontal="left" vertical="center" wrapText="1"/>
    </xf>
    <xf numFmtId="0" fontId="0" fillId="0" borderId="1" xfId="551" applyFont="1" applyFill="1" applyBorder="1" applyAlignment="1">
      <alignment vertical="center"/>
    </xf>
    <xf numFmtId="0" fontId="0" fillId="0" borderId="4" xfId="551" applyFont="1" applyFill="1" applyBorder="1" applyAlignment="1">
      <alignment vertical="center"/>
    </xf>
    <xf numFmtId="0" fontId="0" fillId="0" borderId="1" xfId="551" applyFont="1" applyFill="1" applyBorder="1" applyAlignment="1">
      <alignment horizontal="left" vertical="center" wrapText="1"/>
    </xf>
    <xf numFmtId="0" fontId="21" fillId="0" borderId="0" xfId="186" applyFont="1" applyAlignment="1">
      <alignment vertical="top"/>
    </xf>
    <xf numFmtId="0" fontId="0" fillId="0" borderId="0" xfId="186" applyFont="1">
      <alignment vertical="center"/>
    </xf>
    <xf numFmtId="0" fontId="4" fillId="0" borderId="0" xfId="186" applyFont="1">
      <alignment vertical="center"/>
    </xf>
    <xf numFmtId="0" fontId="22" fillId="0" borderId="0" xfId="186" applyFont="1">
      <alignment vertical="center"/>
    </xf>
    <xf numFmtId="0" fontId="22" fillId="0" borderId="0" xfId="186" applyFont="1" applyFill="1">
      <alignment vertical="center"/>
    </xf>
    <xf numFmtId="0" fontId="23" fillId="0" borderId="0" xfId="186" applyFont="1">
      <alignment vertical="center"/>
    </xf>
    <xf numFmtId="0" fontId="0" fillId="0" borderId="0" xfId="186">
      <alignment vertical="center"/>
    </xf>
    <xf numFmtId="0" fontId="2" fillId="0" borderId="0" xfId="186" applyFont="1" applyFill="1" applyAlignment="1">
      <alignment horizontal="center" vertical="top"/>
    </xf>
    <xf numFmtId="0" fontId="0" fillId="0" borderId="0" xfId="186" applyFont="1" applyAlignment="1">
      <alignment horizontal="right" vertical="center"/>
    </xf>
    <xf numFmtId="0" fontId="4" fillId="0" borderId="1" xfId="186" applyFont="1" applyBorder="1" applyAlignment="1">
      <alignment horizontal="center" vertical="center"/>
    </xf>
    <xf numFmtId="0" fontId="4" fillId="0" borderId="1" xfId="186" applyFont="1" applyFill="1" applyBorder="1" applyAlignment="1">
      <alignment horizontal="center" vertical="center"/>
    </xf>
    <xf numFmtId="0" fontId="4" fillId="0" borderId="1" xfId="186" applyFont="1" applyFill="1" applyBorder="1" applyAlignment="1">
      <alignment horizontal="center" vertical="center" wrapText="1"/>
    </xf>
    <xf numFmtId="0" fontId="0" fillId="0" borderId="1" xfId="186" applyFont="1" applyBorder="1" applyAlignment="1">
      <alignment horizontal="left" vertical="center" wrapText="1" indent="2"/>
    </xf>
    <xf numFmtId="181" fontId="0" fillId="0" borderId="1" xfId="186" applyNumberFormat="1" applyFont="1" applyFill="1" applyBorder="1">
      <alignment vertical="center"/>
    </xf>
    <xf numFmtId="0" fontId="0" fillId="0" borderId="1" xfId="186" applyFont="1" applyFill="1" applyBorder="1" applyAlignment="1">
      <alignment horizontal="left" vertical="center" wrapText="1" indent="2"/>
    </xf>
    <xf numFmtId="0" fontId="0" fillId="0" borderId="1" xfId="186" applyFont="1" applyBorder="1" applyAlignment="1">
      <alignment horizontal="left" vertical="center" wrapText="1" indent="1"/>
    </xf>
    <xf numFmtId="199" fontId="0" fillId="0" borderId="3" xfId="864" applyNumberFormat="1" applyFont="1" applyFill="1" applyBorder="1" applyAlignment="1" applyProtection="1">
      <alignment horizontal="right" vertical="center"/>
    </xf>
    <xf numFmtId="0" fontId="0" fillId="0" borderId="0" xfId="233" applyFont="1"/>
    <xf numFmtId="0" fontId="0" fillId="0" borderId="0" xfId="233"/>
    <xf numFmtId="0" fontId="24" fillId="0" borderId="0" xfId="233" applyNumberFormat="1" applyFont="1" applyFill="1" applyAlignment="1" applyProtection="1">
      <alignment horizontal="center" vertical="center" wrapText="1"/>
    </xf>
    <xf numFmtId="0" fontId="0" fillId="0" borderId="0" xfId="233" applyFont="1" applyFill="1"/>
    <xf numFmtId="0" fontId="0" fillId="0" borderId="5" xfId="233" applyNumberFormat="1" applyFont="1" applyFill="1" applyBorder="1" applyAlignment="1" applyProtection="1">
      <alignment horizontal="right" vertical="center"/>
    </xf>
    <xf numFmtId="0" fontId="4" fillId="0" borderId="1" xfId="233" applyNumberFormat="1" applyFont="1" applyFill="1" applyBorder="1" applyAlignment="1" applyProtection="1">
      <alignment horizontal="center" vertical="center"/>
    </xf>
    <xf numFmtId="0" fontId="4" fillId="0" borderId="3" xfId="233" applyNumberFormat="1" applyFont="1" applyFill="1" applyBorder="1" applyAlignment="1" applyProtection="1">
      <alignment horizontal="center" vertical="center"/>
    </xf>
    <xf numFmtId="0" fontId="4" fillId="0" borderId="1" xfId="233" applyNumberFormat="1" applyFont="1" applyFill="1" applyBorder="1" applyAlignment="1" applyProtection="1">
      <alignment vertical="center"/>
    </xf>
    <xf numFmtId="3" fontId="0" fillId="0" borderId="1" xfId="233" applyNumberFormat="1" applyFont="1" applyFill="1" applyBorder="1" applyAlignment="1" applyProtection="1">
      <alignment horizontal="right" vertical="center"/>
    </xf>
    <xf numFmtId="0" fontId="0" fillId="0" borderId="1" xfId="233" applyNumberFormat="1" applyFont="1" applyFill="1" applyBorder="1" applyAlignment="1" applyProtection="1">
      <alignment vertical="center"/>
    </xf>
    <xf numFmtId="0" fontId="0" fillId="0" borderId="6" xfId="233" applyNumberFormat="1" applyFont="1" applyFill="1" applyBorder="1" applyAlignment="1" applyProtection="1">
      <alignment vertical="center"/>
    </xf>
    <xf numFmtId="0" fontId="0" fillId="0" borderId="1" xfId="233" applyNumberFormat="1" applyFont="1" applyFill="1" applyBorder="1" applyAlignment="1" applyProtection="1">
      <alignment horizontal="center" vertical="center"/>
    </xf>
    <xf numFmtId="0" fontId="0" fillId="0" borderId="0" xfId="233" applyFill="1"/>
    <xf numFmtId="181" fontId="4" fillId="0" borderId="1" xfId="551" applyNumberFormat="1" applyFont="1" applyFill="1" applyBorder="1" applyAlignment="1">
      <alignment horizontal="center" vertical="center" wrapText="1"/>
    </xf>
    <xf numFmtId="181" fontId="4" fillId="0" borderId="1" xfId="560" applyNumberFormat="1" applyFont="1" applyFill="1" applyBorder="1" applyAlignment="1">
      <alignment horizontal="center" vertical="center" wrapText="1"/>
    </xf>
    <xf numFmtId="0" fontId="4" fillId="0" borderId="1" xfId="560" applyFont="1" applyFill="1" applyBorder="1" applyAlignment="1">
      <alignment horizontal="center" vertical="center" wrapText="1"/>
    </xf>
    <xf numFmtId="184" fontId="0" fillId="0" borderId="1" xfId="445" applyNumberFormat="1" applyFill="1" applyBorder="1">
      <alignment vertical="center"/>
    </xf>
    <xf numFmtId="0" fontId="0" fillId="0" borderId="0" xfId="558" applyFill="1"/>
    <xf numFmtId="0" fontId="0" fillId="0" borderId="0" xfId="558"/>
    <xf numFmtId="202" fontId="0" fillId="0" borderId="0" xfId="558" applyNumberFormat="1"/>
    <xf numFmtId="10" fontId="0" fillId="0" borderId="0" xfId="558" applyNumberFormat="1"/>
    <xf numFmtId="0" fontId="2" fillId="0" borderId="0" xfId="445" applyFont="1" applyFill="1" applyAlignment="1">
      <alignment horizontal="center" vertical="top"/>
    </xf>
    <xf numFmtId="202" fontId="0" fillId="0" borderId="0" xfId="445" applyNumberFormat="1" applyFont="1" applyFill="1">
      <alignment vertical="center"/>
    </xf>
    <xf numFmtId="202" fontId="4" fillId="0" borderId="1" xfId="555" applyNumberFormat="1" applyFont="1" applyFill="1" applyBorder="1" applyAlignment="1">
      <alignment horizontal="center" vertical="center"/>
    </xf>
    <xf numFmtId="10" fontId="4" fillId="0" borderId="1" xfId="551" applyNumberFormat="1" applyFont="1" applyFill="1" applyBorder="1" applyAlignment="1">
      <alignment horizontal="center" vertical="center" wrapText="1"/>
    </xf>
    <xf numFmtId="0" fontId="25" fillId="0" borderId="1" xfId="0" applyNumberFormat="1" applyFont="1" applyFill="1" applyBorder="1" applyAlignment="1" applyProtection="1">
      <alignment horizontal="center" vertical="center"/>
    </xf>
    <xf numFmtId="3" fontId="26" fillId="0" borderId="1" xfId="0" applyNumberFormat="1" applyFont="1" applyFill="1" applyBorder="1" applyAlignment="1" applyProtection="1">
      <alignment horizontal="right" vertical="center"/>
    </xf>
    <xf numFmtId="10" fontId="27" fillId="0" borderId="1" xfId="558" applyNumberFormat="1" applyFont="1" applyFill="1" applyBorder="1"/>
    <xf numFmtId="0" fontId="25" fillId="0" borderId="1" xfId="0" applyNumberFormat="1" applyFont="1" applyFill="1" applyBorder="1" applyAlignment="1" applyProtection="1">
      <alignment vertical="center"/>
    </xf>
    <xf numFmtId="0" fontId="26" fillId="0" borderId="1" xfId="0" applyNumberFormat="1" applyFont="1" applyFill="1" applyBorder="1" applyAlignment="1" applyProtection="1">
      <alignment vertical="center"/>
    </xf>
    <xf numFmtId="0" fontId="25" fillId="0" borderId="1" xfId="0" applyNumberFormat="1" applyFont="1" applyFill="1" applyBorder="1" applyAlignment="1" applyProtection="1">
      <alignment horizontal="left" vertical="center"/>
    </xf>
    <xf numFmtId="0" fontId="26" fillId="0" borderId="1" xfId="0" applyNumberFormat="1" applyFont="1" applyFill="1" applyBorder="1" applyAlignment="1" applyProtection="1">
      <alignment horizontal="left" vertical="center"/>
    </xf>
    <xf numFmtId="0" fontId="0" fillId="0" borderId="0" xfId="445" applyFill="1" applyBorder="1">
      <alignment vertical="center"/>
    </xf>
    <xf numFmtId="180" fontId="0" fillId="0" borderId="0" xfId="17" applyNumberFormat="1" applyFont="1" applyFill="1" applyAlignment="1">
      <alignment vertical="center"/>
    </xf>
    <xf numFmtId="10" fontId="0" fillId="0" borderId="0" xfId="445" applyNumberFormat="1" applyFill="1">
      <alignment vertical="center"/>
    </xf>
    <xf numFmtId="10" fontId="0" fillId="0" borderId="0" xfId="445" applyNumberFormat="1" applyFont="1" applyFill="1">
      <alignment vertical="center"/>
    </xf>
    <xf numFmtId="10" fontId="0" fillId="0" borderId="0" xfId="445" applyNumberFormat="1" applyFont="1" applyFill="1" applyAlignment="1">
      <alignment horizontal="right" vertical="center"/>
    </xf>
    <xf numFmtId="180" fontId="4" fillId="0" borderId="2" xfId="17" applyNumberFormat="1" applyFont="1" applyFill="1" applyBorder="1" applyAlignment="1">
      <alignment horizontal="center" vertical="center" wrapText="1"/>
    </xf>
    <xf numFmtId="10" fontId="4" fillId="0" borderId="2" xfId="551" applyNumberFormat="1" applyFont="1" applyFill="1" applyBorder="1" applyAlignment="1">
      <alignment horizontal="center" vertical="center" wrapText="1"/>
    </xf>
    <xf numFmtId="180" fontId="4" fillId="0" borderId="3" xfId="17" applyNumberFormat="1" applyFont="1" applyFill="1" applyBorder="1" applyAlignment="1">
      <alignment horizontal="center" vertical="center" wrapText="1"/>
    </xf>
    <xf numFmtId="10" fontId="4" fillId="0" borderId="3" xfId="551" applyNumberFormat="1" applyFont="1" applyFill="1" applyBorder="1" applyAlignment="1">
      <alignment horizontal="center" vertical="center" wrapText="1"/>
    </xf>
    <xf numFmtId="180" fontId="0" fillId="0" borderId="1" xfId="17" applyNumberFormat="1" applyFont="1" applyFill="1" applyBorder="1" applyAlignment="1" applyProtection="1">
      <alignment vertical="center"/>
    </xf>
    <xf numFmtId="10" fontId="0" fillId="0" borderId="1" xfId="445" applyNumberFormat="1" applyFont="1" applyFill="1" applyBorder="1" applyAlignment="1" applyProtection="1">
      <alignment vertical="center"/>
    </xf>
    <xf numFmtId="10" fontId="0" fillId="0" borderId="1" xfId="445" applyNumberFormat="1" applyFill="1" applyBorder="1">
      <alignment vertical="center"/>
    </xf>
    <xf numFmtId="180" fontId="0" fillId="0" borderId="1" xfId="17" applyNumberFormat="1" applyFont="1" applyFill="1" applyBorder="1" applyAlignment="1" applyProtection="1">
      <alignment horizontal="right" vertical="center"/>
    </xf>
    <xf numFmtId="180" fontId="0" fillId="0" borderId="1" xfId="17" applyNumberFormat="1" applyFont="1" applyFill="1" applyBorder="1" applyAlignment="1">
      <alignment vertical="center"/>
    </xf>
    <xf numFmtId="0" fontId="0" fillId="0" borderId="2" xfId="445" applyNumberFormat="1" applyFont="1" applyFill="1" applyBorder="1" applyAlignment="1" applyProtection="1">
      <alignment horizontal="left" vertical="center" indent="1"/>
    </xf>
    <xf numFmtId="180" fontId="0" fillId="0" borderId="2" xfId="17" applyNumberFormat="1" applyFont="1" applyFill="1" applyBorder="1" applyAlignment="1" applyProtection="1">
      <alignment horizontal="right" vertical="center"/>
    </xf>
    <xf numFmtId="180" fontId="0" fillId="0" borderId="2" xfId="17" applyNumberFormat="1" applyFont="1" applyFill="1" applyBorder="1" applyAlignment="1">
      <alignment vertical="center"/>
    </xf>
    <xf numFmtId="0" fontId="0" fillId="0" borderId="3" xfId="445" applyNumberFormat="1" applyFont="1" applyFill="1" applyBorder="1" applyAlignment="1" applyProtection="1">
      <alignment horizontal="left" vertical="center" indent="1"/>
    </xf>
    <xf numFmtId="180" fontId="0" fillId="0" borderId="3" xfId="17" applyNumberFormat="1" applyFont="1" applyFill="1" applyBorder="1" applyAlignment="1" applyProtection="1">
      <alignment horizontal="right" vertical="center"/>
    </xf>
    <xf numFmtId="180" fontId="0" fillId="0" borderId="3" xfId="17" applyNumberFormat="1" applyFont="1" applyFill="1" applyBorder="1" applyAlignment="1">
      <alignment vertical="center"/>
    </xf>
    <xf numFmtId="0" fontId="4" fillId="0" borderId="3" xfId="445" applyNumberFormat="1" applyFont="1" applyFill="1" applyBorder="1" applyAlignment="1" applyProtection="1">
      <alignment horizontal="left" vertical="center" indent="1"/>
    </xf>
    <xf numFmtId="10" fontId="0" fillId="0" borderId="3" xfId="445" applyNumberFormat="1" applyFill="1" applyBorder="1">
      <alignment vertical="center"/>
    </xf>
    <xf numFmtId="0" fontId="2" fillId="0" borderId="0" xfId="551" applyFont="1" applyFill="1" applyAlignment="1">
      <alignment vertical="top"/>
    </xf>
    <xf numFmtId="0" fontId="4" fillId="0" borderId="0" xfId="551" applyFont="1" applyFill="1" applyAlignment="1">
      <alignment vertical="center" wrapText="1"/>
    </xf>
    <xf numFmtId="0" fontId="22" fillId="0" borderId="0" xfId="551" applyFont="1" applyFill="1" applyAlignment="1">
      <alignment vertical="center"/>
    </xf>
    <xf numFmtId="0" fontId="0" fillId="0" borderId="0" xfId="551" applyFont="1" applyFill="1" applyAlignment="1">
      <alignment vertical="center"/>
    </xf>
    <xf numFmtId="181" fontId="0" fillId="0" borderId="0" xfId="551" applyNumberFormat="1" applyFont="1" applyFill="1" applyAlignment="1">
      <alignment vertical="center"/>
    </xf>
    <xf numFmtId="10" fontId="0" fillId="0" borderId="0" xfId="551" applyNumberFormat="1" applyFont="1" applyFill="1" applyAlignment="1">
      <alignment vertical="center"/>
    </xf>
    <xf numFmtId="0" fontId="2" fillId="0" borderId="0" xfId="551" applyFont="1" applyFill="1" applyAlignment="1">
      <alignment horizontal="center" vertical="top"/>
    </xf>
    <xf numFmtId="10" fontId="0" fillId="0" borderId="0" xfId="551" applyNumberFormat="1" applyFont="1" applyFill="1" applyAlignment="1">
      <alignment horizontal="right" vertical="center"/>
    </xf>
    <xf numFmtId="181" fontId="0" fillId="0" borderId="1" xfId="553" applyNumberFormat="1" applyFont="1" applyFill="1" applyBorder="1" applyAlignment="1">
      <alignment vertical="center"/>
    </xf>
    <xf numFmtId="181" fontId="0" fillId="0" borderId="1" xfId="551" applyNumberFormat="1" applyFont="1" applyFill="1" applyBorder="1" applyAlignment="1">
      <alignment vertical="center"/>
    </xf>
    <xf numFmtId="10" fontId="0" fillId="0" borderId="1" xfId="551" applyNumberFormat="1" applyFont="1" applyFill="1" applyBorder="1" applyAlignment="1">
      <alignment vertical="center"/>
    </xf>
    <xf numFmtId="0" fontId="0" fillId="0" borderId="1" xfId="551" applyFont="1" applyFill="1" applyBorder="1" applyAlignment="1">
      <alignment horizontal="left" vertical="center" indent="1"/>
    </xf>
    <xf numFmtId="0" fontId="0" fillId="0" borderId="1" xfId="551" applyFont="1" applyFill="1" applyBorder="1" applyAlignment="1">
      <alignment horizontal="left" vertical="center" indent="2"/>
    </xf>
    <xf numFmtId="0" fontId="0" fillId="0" borderId="4" xfId="551" applyFont="1" applyFill="1" applyBorder="1" applyAlignment="1">
      <alignment horizontal="left" vertical="center" indent="1"/>
    </xf>
    <xf numFmtId="181" fontId="0" fillId="0" borderId="4" xfId="553" applyNumberFormat="1" applyFont="1" applyFill="1" applyBorder="1" applyAlignment="1">
      <alignment vertical="center"/>
    </xf>
    <xf numFmtId="181" fontId="0" fillId="0" borderId="4" xfId="551" applyNumberFormat="1" applyFont="1" applyFill="1" applyBorder="1" applyAlignment="1">
      <alignment vertical="center"/>
    </xf>
    <xf numFmtId="10" fontId="0" fillId="0" borderId="4" xfId="551" applyNumberFormat="1" applyFont="1" applyFill="1" applyBorder="1" applyAlignment="1">
      <alignment vertical="center"/>
    </xf>
    <xf numFmtId="0" fontId="19" fillId="0" borderId="3" xfId="551" applyFont="1" applyFill="1" applyBorder="1" applyAlignment="1">
      <alignment horizontal="left" vertical="center" wrapText="1"/>
    </xf>
    <xf numFmtId="181" fontId="0" fillId="0" borderId="3" xfId="553" applyNumberFormat="1" applyFont="1" applyFill="1" applyBorder="1" applyAlignment="1">
      <alignment vertical="center"/>
    </xf>
    <xf numFmtId="181" fontId="0" fillId="0" borderId="3" xfId="551" applyNumberFormat="1" applyFont="1" applyFill="1" applyBorder="1" applyAlignment="1">
      <alignment vertical="center"/>
    </xf>
    <xf numFmtId="10" fontId="0" fillId="0" borderId="3" xfId="551" applyNumberFormat="1" applyFont="1" applyFill="1" applyBorder="1" applyAlignment="1">
      <alignment vertical="center"/>
    </xf>
    <xf numFmtId="0" fontId="0" fillId="0" borderId="1" xfId="551" applyFont="1" applyFill="1" applyBorder="1" applyAlignment="1">
      <alignment horizontal="left" vertical="center"/>
    </xf>
    <xf numFmtId="181" fontId="0" fillId="2" borderId="1" xfId="553" applyNumberFormat="1" applyFont="1" applyFill="1" applyBorder="1" applyAlignment="1">
      <alignment vertical="center"/>
    </xf>
    <xf numFmtId="181" fontId="0" fillId="2" borderId="1" xfId="551" applyNumberFormat="1" applyFont="1" applyFill="1" applyBorder="1" applyAlignment="1">
      <alignment vertical="center"/>
    </xf>
    <xf numFmtId="181" fontId="0" fillId="0" borderId="0" xfId="551" applyNumberFormat="1" applyFont="1" applyFill="1" applyBorder="1" applyAlignment="1">
      <alignment vertical="center"/>
    </xf>
    <xf numFmtId="181" fontId="0" fillId="0" borderId="7" xfId="551" applyNumberFormat="1" applyFont="1" applyFill="1" applyBorder="1" applyAlignment="1">
      <alignment vertical="center"/>
    </xf>
    <xf numFmtId="196" fontId="0" fillId="0" borderId="0" xfId="551" applyNumberFormat="1" applyFont="1" applyFill="1" applyAlignment="1">
      <alignment vertical="center"/>
    </xf>
    <xf numFmtId="3" fontId="28" fillId="0" borderId="1" xfId="233" applyNumberFormat="1" applyFont="1" applyFill="1" applyBorder="1" applyAlignment="1" applyProtection="1">
      <alignment horizontal="right" vertical="center"/>
    </xf>
    <xf numFmtId="0" fontId="28" fillId="0" borderId="1" xfId="233" applyNumberFormat="1" applyFont="1" applyFill="1" applyBorder="1" applyAlignment="1" applyProtection="1">
      <alignment horizontal="center" vertical="center"/>
    </xf>
    <xf numFmtId="199" fontId="7" fillId="0" borderId="0" xfId="873" applyNumberFormat="1" applyFont="1" applyFill="1" applyAlignment="1">
      <alignment vertical="center"/>
    </xf>
    <xf numFmtId="0" fontId="2" fillId="0" borderId="0" xfId="559" applyFont="1" applyFill="1" applyAlignment="1">
      <alignment horizontal="center" vertical="top"/>
    </xf>
    <xf numFmtId="199" fontId="0" fillId="0" borderId="0" xfId="873" applyNumberFormat="1" applyFont="1" applyFill="1" applyAlignment="1">
      <alignment vertical="center"/>
    </xf>
    <xf numFmtId="0" fontId="0" fillId="0" borderId="5" xfId="559" applyFont="1" applyFill="1" applyBorder="1" applyAlignment="1">
      <alignment horizontal="right" vertical="center"/>
    </xf>
    <xf numFmtId="0" fontId="4" fillId="0" borderId="1" xfId="559" applyFont="1" applyFill="1" applyBorder="1" applyAlignment="1">
      <alignment horizontal="center" vertical="center"/>
    </xf>
    <xf numFmtId="181" fontId="8" fillId="0" borderId="1" xfId="873" applyNumberFormat="1" applyFont="1" applyFill="1" applyBorder="1" applyAlignment="1" applyProtection="1">
      <alignment horizontal="right" vertical="center"/>
    </xf>
    <xf numFmtId="199" fontId="8" fillId="0" borderId="1" xfId="873" applyNumberFormat="1" applyFont="1" applyFill="1" applyBorder="1" applyAlignment="1" applyProtection="1">
      <alignment horizontal="right" vertical="center"/>
    </xf>
    <xf numFmtId="0" fontId="0" fillId="0" borderId="1" xfId="559" applyFont="1" applyFill="1" applyBorder="1" applyAlignment="1">
      <alignment horizontal="center" vertical="center"/>
    </xf>
    <xf numFmtId="0" fontId="0" fillId="0" borderId="1" xfId="559" applyFont="1" applyFill="1" applyBorder="1" applyAlignment="1">
      <alignment horizontal="left" vertical="center" indent="4"/>
    </xf>
    <xf numFmtId="0" fontId="0" fillId="0" borderId="0" xfId="559" applyFill="1"/>
    <xf numFmtId="199" fontId="7" fillId="0" borderId="1" xfId="873" applyNumberFormat="1" applyFont="1" applyFill="1" applyBorder="1" applyAlignment="1">
      <alignment vertical="center"/>
    </xf>
    <xf numFmtId="181" fontId="4" fillId="0" borderId="1" xfId="559" applyNumberFormat="1" applyFont="1" applyFill="1" applyBorder="1" applyAlignment="1">
      <alignment horizontal="left" vertical="center" indent="1"/>
    </xf>
    <xf numFmtId="0" fontId="0" fillId="0" borderId="1" xfId="559" applyFont="1" applyFill="1" applyBorder="1" applyAlignment="1">
      <alignment horizontal="left" vertical="center" indent="2"/>
    </xf>
    <xf numFmtId="0" fontId="0" fillId="0" borderId="1" xfId="559" applyFont="1" applyFill="1" applyBorder="1" applyAlignment="1">
      <alignment horizontal="right"/>
    </xf>
    <xf numFmtId="0" fontId="0" fillId="0" borderId="1" xfId="559" applyFill="1" applyBorder="1"/>
    <xf numFmtId="0" fontId="2" fillId="0" borderId="0" xfId="549" applyFont="1" applyFill="1" applyAlignment="1">
      <alignment vertical="top" wrapText="1"/>
    </xf>
    <xf numFmtId="0" fontId="0" fillId="0" borderId="0" xfId="549" applyFont="1" applyFill="1">
      <alignment vertical="center"/>
    </xf>
    <xf numFmtId="0" fontId="4" fillId="0" borderId="0" xfId="549" applyFont="1" applyFill="1">
      <alignment vertical="center"/>
    </xf>
    <xf numFmtId="0" fontId="7" fillId="0" borderId="0" xfId="549" applyFont="1" applyFill="1">
      <alignment vertical="center"/>
    </xf>
    <xf numFmtId="180" fontId="7" fillId="0" borderId="0" xfId="17" applyNumberFormat="1" applyFont="1" applyFill="1" applyAlignment="1">
      <alignment vertical="center"/>
    </xf>
    <xf numFmtId="180" fontId="29" fillId="0" borderId="0" xfId="17" applyNumberFormat="1" applyFont="1" applyFill="1" applyAlignment="1">
      <alignment vertical="center"/>
    </xf>
    <xf numFmtId="10" fontId="0" fillId="0" borderId="0" xfId="860" applyNumberFormat="1" applyFont="1" applyFill="1" applyAlignment="1">
      <alignment vertical="center"/>
    </xf>
    <xf numFmtId="0" fontId="2" fillId="0" borderId="0" xfId="549" applyFont="1" applyFill="1" applyAlignment="1">
      <alignment horizontal="center" vertical="top" wrapText="1"/>
    </xf>
    <xf numFmtId="0" fontId="30" fillId="0" borderId="0" xfId="549" applyFont="1" applyFill="1" applyAlignment="1">
      <alignment horizontal="center" vertical="top" wrapText="1"/>
    </xf>
    <xf numFmtId="180" fontId="0" fillId="0" borderId="0" xfId="17" applyNumberFormat="1" applyFont="1" applyFill="1" applyAlignment="1">
      <alignment wrapText="1"/>
    </xf>
    <xf numFmtId="180" fontId="31" fillId="0" borderId="0" xfId="17" applyNumberFormat="1" applyFont="1" applyFill="1" applyAlignment="1">
      <alignment wrapText="1"/>
    </xf>
    <xf numFmtId="10" fontId="0" fillId="0" borderId="0" xfId="549" applyNumberFormat="1" applyFont="1" applyFill="1" applyAlignment="1">
      <alignment horizontal="right" vertical="center"/>
    </xf>
    <xf numFmtId="0" fontId="4" fillId="0" borderId="8" xfId="552" applyFont="1" applyFill="1" applyBorder="1" applyAlignment="1">
      <alignment horizontal="center" vertical="center" wrapText="1"/>
    </xf>
    <xf numFmtId="180" fontId="4" fillId="0" borderId="1" xfId="17" applyNumberFormat="1" applyFont="1" applyFill="1" applyBorder="1" applyAlignment="1">
      <alignment horizontal="center" vertical="center" wrapText="1"/>
    </xf>
    <xf numFmtId="10" fontId="4" fillId="0" borderId="1" xfId="549" applyNumberFormat="1" applyFont="1" applyFill="1" applyBorder="1" applyAlignment="1" applyProtection="1">
      <alignment horizontal="center" vertical="center"/>
    </xf>
    <xf numFmtId="0" fontId="32" fillId="0" borderId="1" xfId="549" applyNumberFormat="1" applyFont="1" applyFill="1" applyBorder="1" applyAlignment="1" applyProtection="1">
      <alignment vertical="center" wrapText="1"/>
    </xf>
    <xf numFmtId="180" fontId="27" fillId="0" borderId="1" xfId="17" applyNumberFormat="1" applyFont="1" applyFill="1" applyBorder="1" applyAlignment="1">
      <alignment vertical="center"/>
    </xf>
    <xf numFmtId="10" fontId="27" fillId="0" borderId="1" xfId="860" applyNumberFormat="1" applyFont="1" applyFill="1" applyBorder="1" applyAlignment="1">
      <alignment vertical="center"/>
    </xf>
    <xf numFmtId="0" fontId="33" fillId="0" borderId="1" xfId="549" applyFont="1" applyFill="1" applyBorder="1">
      <alignment vertical="center"/>
    </xf>
    <xf numFmtId="180" fontId="33" fillId="0" borderId="1" xfId="17" applyNumberFormat="1" applyFont="1" applyFill="1" applyBorder="1" applyAlignment="1">
      <alignment vertical="center"/>
    </xf>
    <xf numFmtId="0" fontId="34" fillId="0" borderId="0" xfId="554" applyFont="1" applyFill="1" applyAlignment="1">
      <alignment vertical="top" wrapText="1"/>
    </xf>
    <xf numFmtId="0" fontId="0" fillId="0" borderId="0" xfId="554" applyFont="1" applyFill="1" applyAlignment="1">
      <alignment horizontal="center" vertical="center" wrapText="1"/>
    </xf>
    <xf numFmtId="0" fontId="22" fillId="0" borderId="0" xfId="554" applyFont="1" applyFill="1" applyAlignment="1">
      <alignment horizontal="center" vertical="center" wrapText="1"/>
    </xf>
    <xf numFmtId="0" fontId="0" fillId="0" borderId="0" xfId="554" applyFont="1" applyFill="1" applyAlignment="1">
      <alignment vertical="center" wrapText="1"/>
    </xf>
    <xf numFmtId="180" fontId="26" fillId="0" borderId="0" xfId="17" applyNumberFormat="1" applyFont="1" applyFill="1" applyAlignment="1">
      <alignment vertical="center"/>
    </xf>
    <xf numFmtId="10" fontId="3" fillId="0" borderId="0" xfId="25" applyNumberFormat="1" applyFont="1" applyFill="1" applyAlignment="1">
      <alignment horizontal="center" vertical="center"/>
    </xf>
    <xf numFmtId="197" fontId="2" fillId="0" borderId="0" xfId="554" applyNumberFormat="1" applyFont="1" applyFill="1" applyBorder="1" applyAlignment="1">
      <alignment horizontal="center" vertical="top" wrapText="1"/>
    </xf>
    <xf numFmtId="180" fontId="26" fillId="0" borderId="0" xfId="17" applyNumberFormat="1" applyFont="1" applyFill="1" applyBorder="1" applyAlignment="1">
      <alignment horizontal="center" vertical="top"/>
    </xf>
    <xf numFmtId="180" fontId="4" fillId="0" borderId="0" xfId="17" applyNumberFormat="1" applyFont="1" applyFill="1" applyBorder="1" applyAlignment="1">
      <alignment horizontal="center" vertical="top"/>
    </xf>
    <xf numFmtId="10" fontId="3" fillId="0" borderId="0" xfId="25" applyNumberFormat="1" applyFont="1" applyFill="1" applyAlignment="1">
      <alignment horizontal="right" vertical="center"/>
    </xf>
    <xf numFmtId="0" fontId="4" fillId="0" borderId="1" xfId="555" applyFont="1" applyFill="1" applyBorder="1" applyAlignment="1">
      <alignment horizontal="center" vertical="center" wrapText="1"/>
    </xf>
    <xf numFmtId="180" fontId="4" fillId="0" borderId="1" xfId="17" applyNumberFormat="1" applyFont="1" applyFill="1" applyBorder="1" applyAlignment="1">
      <alignment horizontal="center" vertical="center"/>
    </xf>
    <xf numFmtId="10" fontId="4" fillId="0" borderId="1" xfId="25" applyNumberFormat="1" applyFont="1" applyFill="1" applyBorder="1" applyAlignment="1">
      <alignment horizontal="center" vertical="center"/>
    </xf>
    <xf numFmtId="10" fontId="35" fillId="0" borderId="1" xfId="25" applyNumberFormat="1" applyFont="1" applyFill="1" applyBorder="1" applyAlignment="1">
      <alignment horizontal="center" vertical="center" wrapText="1"/>
    </xf>
    <xf numFmtId="4" fontId="26" fillId="0" borderId="1" xfId="0" applyNumberFormat="1" applyFont="1" applyFill="1" applyBorder="1" applyAlignment="1" applyProtection="1">
      <alignment horizontal="right" vertical="center"/>
    </xf>
    <xf numFmtId="0" fontId="0" fillId="0" borderId="1" xfId="445" applyNumberFormat="1" applyFont="1" applyFill="1" applyBorder="1" applyAlignment="1" applyProtection="1">
      <alignment horizontal="left" vertical="center" indent="2"/>
    </xf>
    <xf numFmtId="0" fontId="0" fillId="0" borderId="4" xfId="445" applyNumberFormat="1" applyFont="1" applyFill="1" applyBorder="1" applyAlignment="1" applyProtection="1">
      <alignment horizontal="left" vertical="center" indent="2"/>
    </xf>
    <xf numFmtId="180" fontId="0" fillId="0" borderId="4" xfId="17" applyNumberFormat="1" applyFont="1" applyFill="1" applyBorder="1" applyAlignment="1">
      <alignment vertical="center"/>
    </xf>
    <xf numFmtId="0" fontId="4" fillId="0" borderId="3" xfId="445" applyFont="1" applyFill="1" applyBorder="1" applyAlignment="1">
      <alignment horizontal="left" vertical="center" indent="1"/>
    </xf>
    <xf numFmtId="180" fontId="0" fillId="2" borderId="3" xfId="17" applyNumberFormat="1" applyFill="1" applyBorder="1" applyAlignment="1">
      <alignment vertical="center"/>
    </xf>
    <xf numFmtId="0" fontId="0" fillId="0" borderId="1" xfId="445" applyFont="1" applyFill="1" applyBorder="1" applyAlignment="1">
      <alignment horizontal="left" vertical="center" indent="1"/>
    </xf>
    <xf numFmtId="180" fontId="0" fillId="2" borderId="1" xfId="17" applyNumberFormat="1" applyFill="1" applyBorder="1" applyAlignment="1">
      <alignment vertical="center"/>
    </xf>
    <xf numFmtId="0" fontId="4" fillId="0" borderId="1" xfId="445" applyFont="1" applyFill="1" applyBorder="1" applyAlignment="1">
      <alignment horizontal="left" vertical="center" indent="1"/>
    </xf>
    <xf numFmtId="0" fontId="0" fillId="0" borderId="1" xfId="445" applyFont="1" applyFill="1" applyBorder="1" applyAlignment="1">
      <alignment horizontal="left" vertical="center" indent="2"/>
    </xf>
    <xf numFmtId="180" fontId="0" fillId="2" borderId="1" xfId="17" applyNumberFormat="1" applyFont="1" applyFill="1" applyBorder="1" applyAlignment="1">
      <alignment vertical="center"/>
    </xf>
    <xf numFmtId="0" fontId="4" fillId="0" borderId="0" xfId="551" applyFont="1" applyFill="1" applyAlignment="1">
      <alignment vertical="center"/>
    </xf>
    <xf numFmtId="0" fontId="36" fillId="0" borderId="0" xfId="551" applyFont="1" applyFill="1" applyAlignment="1">
      <alignment vertical="center"/>
    </xf>
    <xf numFmtId="0" fontId="4" fillId="0" borderId="1" xfId="551" applyFont="1" applyFill="1" applyBorder="1" applyAlignment="1">
      <alignment horizontal="left" vertical="center" wrapText="1" indent="1"/>
    </xf>
    <xf numFmtId="180" fontId="0" fillId="0" borderId="1" xfId="17" applyNumberFormat="1" applyFont="1" applyFill="1" applyBorder="1" applyAlignment="1">
      <alignment horizontal="right" vertical="center"/>
    </xf>
    <xf numFmtId="0" fontId="4" fillId="0" borderId="1" xfId="551" applyFont="1" applyFill="1" applyBorder="1" applyAlignment="1">
      <alignment horizontal="left" vertical="center" indent="1"/>
    </xf>
    <xf numFmtId="0" fontId="0" fillId="0" borderId="2" xfId="551" applyFont="1" applyFill="1" applyBorder="1" applyAlignment="1">
      <alignment horizontal="left" vertical="center" indent="2"/>
    </xf>
    <xf numFmtId="0" fontId="0" fillId="0" borderId="4" xfId="551" applyFont="1" applyFill="1" applyBorder="1" applyAlignment="1">
      <alignment horizontal="left" vertical="center" indent="2"/>
    </xf>
    <xf numFmtId="180" fontId="0" fillId="0" borderId="4" xfId="17" applyNumberFormat="1" applyFont="1" applyFill="1" applyBorder="1" applyAlignment="1">
      <alignment horizontal="right" vertical="center"/>
    </xf>
    <xf numFmtId="0" fontId="4" fillId="0" borderId="3" xfId="551" applyFont="1" applyFill="1" applyBorder="1" applyAlignment="1">
      <alignment horizontal="left" vertical="center" wrapText="1" indent="1"/>
    </xf>
    <xf numFmtId="180" fontId="0" fillId="0" borderId="3" xfId="17" applyNumberFormat="1" applyFont="1" applyFill="1" applyBorder="1" applyAlignment="1">
      <alignment horizontal="right" vertical="center"/>
    </xf>
    <xf numFmtId="181" fontId="0" fillId="2" borderId="1" xfId="17" applyNumberFormat="1" applyFont="1" applyFill="1" applyBorder="1" applyAlignment="1">
      <alignment vertical="center"/>
    </xf>
    <xf numFmtId="181" fontId="0" fillId="0" borderId="1" xfId="17" applyNumberFormat="1" applyFont="1" applyFill="1" applyBorder="1" applyAlignment="1">
      <alignment vertical="center"/>
    </xf>
    <xf numFmtId="180" fontId="37" fillId="0" borderId="1" xfId="17" applyNumberFormat="1" applyFont="1" applyFill="1" applyBorder="1" applyAlignment="1">
      <alignment vertical="center"/>
    </xf>
    <xf numFmtId="184" fontId="0" fillId="0" borderId="0" xfId="551" applyNumberFormat="1" applyFont="1" applyFill="1" applyAlignment="1">
      <alignment vertical="center"/>
    </xf>
    <xf numFmtId="10" fontId="0" fillId="0" borderId="4" xfId="445" applyNumberFormat="1" applyFill="1" applyBorder="1">
      <alignment vertical="center"/>
    </xf>
    <xf numFmtId="0" fontId="0" fillId="2" borderId="0" xfId="551" applyFont="1" applyFill="1" applyAlignment="1">
      <alignment vertical="center"/>
    </xf>
    <xf numFmtId="180" fontId="31" fillId="0" borderId="0" xfId="17" applyNumberFormat="1" applyFont="1" applyFill="1" applyAlignment="1">
      <alignment vertical="center"/>
    </xf>
    <xf numFmtId="0" fontId="38" fillId="0" borderId="0" xfId="0" applyFont="1"/>
    <xf numFmtId="0" fontId="39" fillId="0" borderId="0" xfId="0" applyFont="1" applyAlignment="1">
      <alignment vertical="center"/>
    </xf>
    <xf numFmtId="0" fontId="39" fillId="0" borderId="0" xfId="0" applyFont="1" applyAlignment="1">
      <alignment horizontal="left" vertical="center" indent="1"/>
    </xf>
    <xf numFmtId="0" fontId="40" fillId="0" borderId="0" xfId="0" applyFont="1" applyAlignment="1">
      <alignment horizontal="center" vertical="center"/>
    </xf>
    <xf numFmtId="0" fontId="39"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xf numFmtId="0" fontId="43" fillId="0" borderId="0" xfId="0" applyFont="1"/>
    <xf numFmtId="0" fontId="44" fillId="0" borderId="0" xfId="0" applyFont="1" applyAlignment="1">
      <alignment horizontal="center"/>
    </xf>
  </cellXfs>
  <cellStyles count="894">
    <cellStyle name="常规" xfId="0" builtinId="0"/>
    <cellStyle name="差_gdp" xfId="1"/>
    <cellStyle name="货币[0]" xfId="2" builtinId="7"/>
    <cellStyle name="差_县市旗测算-新科目（20080627）_县市旗测算-新科目（含人口规模效应）" xfId="3"/>
    <cellStyle name="差_县区合并测算20080421_民生政策最低支出需求" xfId="4"/>
    <cellStyle name="20% - 强调文字颜色 1 2" xfId="5"/>
    <cellStyle name="20% - 强调文字颜色 3" xfId="6" builtinId="38"/>
    <cellStyle name="差_行政公检法测算_民生政策最低支出需求" xfId="7"/>
    <cellStyle name="输入" xfId="8" builtinId="20"/>
    <cellStyle name="差_30云南_1" xfId="9"/>
    <cellStyle name="货币" xfId="10" builtinId="4"/>
    <cellStyle name="差_30云南_1_财力性转移支付2010年预算参考数" xfId="11"/>
    <cellStyle name="Accent2 - 40%" xfId="12"/>
    <cellStyle name="千位分隔[0]" xfId="13" builtinId="6"/>
    <cellStyle name="差_县市旗测算20080508" xfId="14"/>
    <cellStyle name="差_自行调整差异系数顺序" xfId="15"/>
    <cellStyle name="20% - Accent4" xfId="16"/>
    <cellStyle name="千位分隔" xfId="17" builtinId="3"/>
    <cellStyle name="差_市辖区测算-新科目（20080626）" xfId="18"/>
    <cellStyle name="40% - 强调文字颜色 3" xfId="19" builtinId="39"/>
    <cellStyle name="差" xfId="20" builtinId="27"/>
    <cellStyle name="超链接" xfId="21" builtinId="8"/>
    <cellStyle name="差_缺口县区测算(财政部标准)" xfId="22"/>
    <cellStyle name="Accent2 - 60%" xfId="23"/>
    <cellStyle name="60% - 强调文字颜色 3" xfId="24" builtinId="40"/>
    <cellStyle name="百分比" xfId="25" builtinId="5"/>
    <cellStyle name="已访问的超链接" xfId="26" builtinId="9"/>
    <cellStyle name="注释" xfId="27" builtinId="10"/>
    <cellStyle name="常规 6" xfId="28"/>
    <cellStyle name="差_安徽 缺口县区测算(地方填报)1_财力性转移支付2010年预算参考数" xfId="29"/>
    <cellStyle name="60% - 强调文字颜色 2" xfId="30" builtinId="36"/>
    <cellStyle name="标题 4" xfId="31" builtinId="19"/>
    <cellStyle name="警告文本" xfId="32" builtinId="11"/>
    <cellStyle name="常规 5 2" xfId="33"/>
    <cellStyle name="标题" xfId="34" builtinId="15"/>
    <cellStyle name="差_2006年28四川" xfId="35"/>
    <cellStyle name="解释性文本" xfId="36" builtinId="53"/>
    <cellStyle name="标题 1" xfId="37" builtinId="16"/>
    <cellStyle name="差_测算结果汇总_财力性转移支付2010年预算参考数" xfId="38"/>
    <cellStyle name="百分比 4" xfId="39"/>
    <cellStyle name="常规 5 2 2" xfId="40"/>
    <cellStyle name="标题 2" xfId="41" builtinId="17"/>
    <cellStyle name="差_农林水和城市维护标准支出20080505－县区合计_财力性转移支付2010年预算参考数" xfId="42"/>
    <cellStyle name="差_核定人数下发表" xfId="43"/>
    <cellStyle name="百分比 5" xfId="44"/>
    <cellStyle name="差_测算结果_财力性转移支付2010年预算参考数" xfId="45"/>
    <cellStyle name="60% - 强调文字颜色 1" xfId="46" builtinId="32"/>
    <cellStyle name="标题 3" xfId="47" builtinId="18"/>
    <cellStyle name="60% - 强调文字颜色 4" xfId="48" builtinId="44"/>
    <cellStyle name="输出" xfId="49" builtinId="21"/>
    <cellStyle name="常规 26" xfId="50"/>
    <cellStyle name="Input" xfId="51"/>
    <cellStyle name="计算" xfId="52" builtinId="22"/>
    <cellStyle name="差_2007一般预算支出口径剔除表" xfId="53"/>
    <cellStyle name="40% - 强调文字颜色 4 2" xfId="54"/>
    <cellStyle name="检查单元格" xfId="55" builtinId="23"/>
    <cellStyle name="20% - 强调文字颜色 6" xfId="56" builtinId="50"/>
    <cellStyle name="Currency [0]" xfId="57"/>
    <cellStyle name="强调文字颜色 2" xfId="58" builtinId="33"/>
    <cellStyle name="链接单元格" xfId="59" builtinId="24"/>
    <cellStyle name="汇总" xfId="60" builtinId="25"/>
    <cellStyle name="差_Book2" xfId="61"/>
    <cellStyle name="差_平邑_财力性转移支付2010年预算参考数" xfId="62"/>
    <cellStyle name="好" xfId="63" builtinId="26"/>
    <cellStyle name="Heading 3" xfId="64"/>
    <cellStyle name="差_教育(按照总人口测算）—20080416_县市旗测算-新科目（含人口规模效应）_财力性转移支付2010年预算参考数" xfId="65"/>
    <cellStyle name="适中" xfId="66" builtinId="28"/>
    <cellStyle name="20% - 强调文字颜色 5" xfId="67" builtinId="46"/>
    <cellStyle name="强调文字颜色 1" xfId="68" builtinId="29"/>
    <cellStyle name="差_行政（人员）_县市旗测算-新科目（含人口规模效应）" xfId="69"/>
    <cellStyle name="20% - 强调文字颜色 1" xfId="70" builtinId="30"/>
    <cellStyle name="40% - 强调文字颜色 1" xfId="71" builtinId="31"/>
    <cellStyle name="差_县市旗测算-新科目（20080626）_不含人员经费系数" xfId="72"/>
    <cellStyle name="20% - 强调文字颜色 2" xfId="73" builtinId="34"/>
    <cellStyle name="40% - 强调文字颜色 2" xfId="74" builtinId="35"/>
    <cellStyle name="差_教育(按照总人口测算）—20080416_不含人员经费系数_财力性转移支付2010年预算参考数" xfId="75"/>
    <cellStyle name="强调文字颜色 3" xfId="76" builtinId="37"/>
    <cellStyle name="差_其他部门(按照总人口测算）—20080416_不含人员经费系数_财力性转移支付2010年预算参考数" xfId="77"/>
    <cellStyle name="差_2006年34青海_财力性转移支付2010年预算参考数" xfId="78"/>
    <cellStyle name="强调文字颜色 4" xfId="79" builtinId="41"/>
    <cellStyle name="20% - 强调文字颜色 4" xfId="80" builtinId="42"/>
    <cellStyle name="40% - 强调文字颜色 4" xfId="81" builtinId="43"/>
    <cellStyle name="强调文字颜色 5" xfId="82" builtinId="45"/>
    <cellStyle name="差_行政公检法测算_县市旗测算-新科目（含人口规模效应）" xfId="83"/>
    <cellStyle name="40% - 强调文字颜色 5" xfId="84" builtinId="47"/>
    <cellStyle name="差_行政(燃修费)_民生政策最低支出需求" xfId="85"/>
    <cellStyle name="差_市辖区测算20080510_民生政策最低支出需求_财力性转移支付2010年预算参考数" xfId="86"/>
    <cellStyle name="差_分县成本差异系数_民生政策最低支出需求_财力性转移支付2010年预算参考数" xfId="87"/>
    <cellStyle name="差_2006年全省财力计算表（中央、决算）" xfId="88"/>
    <cellStyle name="60% - 强调文字颜色 5" xfId="89" builtinId="48"/>
    <cellStyle name="强调文字颜色 6" xfId="90" builtinId="49"/>
    <cellStyle name="差_2_财力性转移支付2010年预算参考数" xfId="91"/>
    <cellStyle name="40% - 强调文字颜色 6" xfId="92" builtinId="51"/>
    <cellStyle name="60% - 强调文字颜色 6" xfId="93" builtinId="52"/>
    <cellStyle name="_ET_STYLE_NoName_00_" xfId="94"/>
    <cellStyle name="20% - Accent2" xfId="95"/>
    <cellStyle name="差_县市旗测算-新科目（20080626）_民生政策最低支出需求" xfId="96"/>
    <cellStyle name="20% - Accent3" xfId="97"/>
    <cellStyle name="好_11大理_财力性转移支付2010年预算参考数" xfId="98"/>
    <cellStyle name="20% - Accent5" xfId="99"/>
    <cellStyle name="差_其他部门(按照总人口测算）—20080416_县市旗测算-新科目（含人口规模效应）_财力性转移支付2010年预算参考数" xfId="100"/>
    <cellStyle name="差_2006年30云南" xfId="101"/>
    <cellStyle name="20% - Accent6" xfId="102"/>
    <cellStyle name="?鹎%U龡&amp;H齲_x0001_C铣_x0014__x0007__x0001__x0001_" xfId="103"/>
    <cellStyle name="差_2008年全省汇总收支计算表_财力性转移支付2010年预算参考数" xfId="104"/>
    <cellStyle name="20% - Accent1" xfId="105"/>
    <cellStyle name="Accent1 - 20%" xfId="106"/>
    <cellStyle name="20% - 强调文字颜色 2 2" xfId="107"/>
    <cellStyle name="差_自行调整差异系数顺序_财力性转移支付2010年预算参考数" xfId="108"/>
    <cellStyle name="Heading 2" xfId="109"/>
    <cellStyle name="20% - 强调文字颜色 3 2" xfId="110"/>
    <cellStyle name="常规 3" xfId="111"/>
    <cellStyle name="20% - 强调文字颜色 4 2" xfId="112"/>
    <cellStyle name="20% - 强调文字颜色 5 2" xfId="113"/>
    <cellStyle name="差_重点民生支出需求测算表社保（农村低保）081112" xfId="114"/>
    <cellStyle name="20% - 强调文字颜色 6 2" xfId="115"/>
    <cellStyle name="40% - Accent1" xfId="116"/>
    <cellStyle name="40% - Accent2" xfId="117"/>
    <cellStyle name="差_不含人员经费系数_财力性转移支付2010年预算参考数" xfId="118"/>
    <cellStyle name="差_22湖南_财力性转移支付2010年预算参考数" xfId="119"/>
    <cellStyle name="差_云南 缺口县区测算(地方填报)" xfId="120"/>
    <cellStyle name="差_汇总表_财力性转移支付2010年预算参考数" xfId="121"/>
    <cellStyle name="40% - Accent3" xfId="122"/>
    <cellStyle name="差_全国友协2010年度中央部门决算（草案）" xfId="123"/>
    <cellStyle name="好_山东省民生支出标准" xfId="124"/>
    <cellStyle name="40% - Accent4" xfId="125"/>
    <cellStyle name="Normal - Style1" xfId="126"/>
    <cellStyle name="警告文本 2" xfId="127"/>
    <cellStyle name="40% - Accent5" xfId="128"/>
    <cellStyle name="40% - Accent6" xfId="129"/>
    <cellStyle name="40% - 强调文字颜色 1 2" xfId="130"/>
    <cellStyle name="40% - 强调文字颜色 2 2" xfId="131"/>
    <cellStyle name="40% - 强调文字颜色 3 2" xfId="132"/>
    <cellStyle name="40% - 强调文字颜色 5 2" xfId="133"/>
    <cellStyle name="常规 4_2008年横排表0721" xfId="134"/>
    <cellStyle name="差_行政公检法测算_不含人员经费系数_财力性转移支付2010年预算参考数" xfId="135"/>
    <cellStyle name="差_行政公检法测算_不含人员经费系数" xfId="136"/>
    <cellStyle name="差_03昭通" xfId="137"/>
    <cellStyle name="40% - 强调文字颜色 6 2" xfId="138"/>
    <cellStyle name="60% - Accent1" xfId="139"/>
    <cellStyle name="Comma_1995" xfId="140"/>
    <cellStyle name="常规 2 2" xfId="141"/>
    <cellStyle name="差_同德" xfId="142"/>
    <cellStyle name="差_市辖区测算20080510_县市旗测算-新科目（含人口规模效应）_财力性转移支付2010年预算参考数" xfId="143"/>
    <cellStyle name="60% - Accent2" xfId="144"/>
    <cellStyle name="常规 2 3" xfId="145"/>
    <cellStyle name="60% - Accent3" xfId="146"/>
    <cellStyle name="差_县区合并测算20080421_县市旗测算-新科目（含人口规模效应）_财力性转移支付2010年预算参考数" xfId="147"/>
    <cellStyle name="60% - Accent4" xfId="148"/>
    <cellStyle name="强调文字颜色 4 2" xfId="149"/>
    <cellStyle name="60% - Accent5" xfId="150"/>
    <cellStyle name="60% - Accent6" xfId="151"/>
    <cellStyle name="Heading 4" xfId="152"/>
    <cellStyle name="60% - 强调文字颜色 1 2" xfId="153"/>
    <cellStyle name="好_县市旗测算20080508_不含人员经费系数_财力性转移支付2010年预算参考数" xfId="154"/>
    <cellStyle name="差_34青海_财力性转移支付2010年预算参考数" xfId="155"/>
    <cellStyle name="常规 5" xfId="156"/>
    <cellStyle name="差_文体广播事业(按照总人口测算）—20080416_民生政策最低支出需求_财力性转移支付2010年预算参考数" xfId="157"/>
    <cellStyle name="60% - 强调文字颜色 2 2" xfId="158"/>
    <cellStyle name="60% - 强调文字颜色 3 2" xfId="159"/>
    <cellStyle name="Neutral" xfId="160"/>
    <cellStyle name="60% - 强调文字颜色 4 2" xfId="161"/>
    <cellStyle name="差_行政公检法测算_民生政策最低支出需求_财力性转移支付2010年预算参考数" xfId="162"/>
    <cellStyle name="60% - 强调文字颜色 5 2" xfId="163"/>
    <cellStyle name="60% - 强调文字颜色 6 2" xfId="164"/>
    <cellStyle name="Accent1" xfId="165"/>
    <cellStyle name="Accent1 - 40%" xfId="166"/>
    <cellStyle name="差_县市旗测算20080508_民生政策最低支出需求" xfId="167"/>
    <cellStyle name="Accent1 - 60%" xfId="168"/>
    <cellStyle name="差_人员工资和公用经费3" xfId="169"/>
    <cellStyle name="Accent1_2006年33甘肃" xfId="170"/>
    <cellStyle name="Accent2" xfId="171"/>
    <cellStyle name="常规_（修改后）新科目人代会报表---印刷稿5.8 2 2" xfId="172"/>
    <cellStyle name="Accent2 - 20%" xfId="173"/>
    <cellStyle name="Accent2_2006年33甘肃" xfId="174"/>
    <cellStyle name="Accent3" xfId="175"/>
    <cellStyle name="Accent3 - 20%" xfId="176"/>
    <cellStyle name="差_县市旗测算20080508_民生政策最低支出需求_财力性转移支付2010年预算参考数" xfId="177"/>
    <cellStyle name="Accent3 - 40%" xfId="178"/>
    <cellStyle name="Accent3 - 60%" xfId="179"/>
    <cellStyle name="差_县市旗测算-新科目（20080627）" xfId="180"/>
    <cellStyle name="差_县市旗测算20080508_县市旗测算-新科目（含人口规模效应）_财力性转移支付2010年预算参考数" xfId="181"/>
    <cellStyle name="Accent3_2006年33甘肃" xfId="182"/>
    <cellStyle name="Accent4" xfId="183"/>
    <cellStyle name="差_2006年22湖南_财力性转移支付2010年预算参考数" xfId="184"/>
    <cellStyle name="Accent4 - 20%" xfId="185"/>
    <cellStyle name="常规_046-2010年土地出让金、四项收费、新增地全年预计----------------" xfId="186"/>
    <cellStyle name="Accent4 - 40%" xfId="187"/>
    <cellStyle name="差_安徽 缺口县区测算(地方填报)1" xfId="188"/>
    <cellStyle name="好_行政(燃修费)" xfId="189"/>
    <cellStyle name="Accent4 - 60%" xfId="190"/>
    <cellStyle name="差_县区合并测算20080423(按照各省比重）_县市旗测算-新科目（含人口规模效应）_财力性转移支付2010年预算参考数" xfId="191"/>
    <cellStyle name="Accent5" xfId="192"/>
    <cellStyle name="Accent5 - 20%" xfId="193"/>
    <cellStyle name="好_不含人员经费系数_财力性转移支付2010年预算参考数" xfId="194"/>
    <cellStyle name="Accent5 - 40%" xfId="195"/>
    <cellStyle name="常规 12" xfId="196"/>
    <cellStyle name="Accent5 - 60%" xfId="197"/>
    <cellStyle name="差_2006年28四川_财力性转移支付2010年预算参考数" xfId="198"/>
    <cellStyle name="Accent6" xfId="199"/>
    <cellStyle name="Accent6 - 20%" xfId="200"/>
    <cellStyle name="好_县区合并测算20080421_不含人员经费系数" xfId="201"/>
    <cellStyle name="常规 3 3" xfId="202"/>
    <cellStyle name="差_07临沂" xfId="203"/>
    <cellStyle name="Accent6 - 40%" xfId="204"/>
    <cellStyle name="常规 5 3" xfId="205"/>
    <cellStyle name="Accent6 - 60%" xfId="206"/>
    <cellStyle name="差_数据--基础数据--预算组--2015年人代会预算部分--2015.01.20--人代会前第6稿--按姚局意见改--调市级项级明细" xfId="207"/>
    <cellStyle name="Accent6_2006年33甘肃" xfId="208"/>
    <cellStyle name="Bad" xfId="209"/>
    <cellStyle name="好_缺口县区测算(按2007支出增长25%测算)" xfId="210"/>
    <cellStyle name="Calc Currency (0)" xfId="211"/>
    <cellStyle name="差_530623_2006年县级财政报表附表" xfId="212"/>
    <cellStyle name="Calculation" xfId="213"/>
    <cellStyle name="常规 15" xfId="214"/>
    <cellStyle name="常规 20" xfId="215"/>
    <cellStyle name="Check Cell" xfId="216"/>
    <cellStyle name="ColLevel_0" xfId="217"/>
    <cellStyle name="Comma [0]" xfId="218"/>
    <cellStyle name="통화_BOILER-CO1" xfId="219"/>
    <cellStyle name="comma zerodec" xfId="220"/>
    <cellStyle name="Currency_1995" xfId="221"/>
    <cellStyle name="差_河南 缺口县区测算(地方填报白)" xfId="222"/>
    <cellStyle name="常规 13" xfId="223"/>
    <cellStyle name="Currency1" xfId="224"/>
    <cellStyle name="差_一般预算支出口径剔除表_财力性转移支付2010年预算参考数" xfId="225"/>
    <cellStyle name="Date" xfId="226"/>
    <cellStyle name="Dollar (zero dec)" xfId="227"/>
    <cellStyle name="差_1110洱源县" xfId="228"/>
    <cellStyle name="Explanatory Text" xfId="229"/>
    <cellStyle name="差_文体广播事业(按照总人口测算）—20080416_不含人员经费系数" xfId="230"/>
    <cellStyle name="Fixed" xfId="231"/>
    <cellStyle name="Good" xfId="232"/>
    <cellStyle name="常规 10" xfId="233"/>
    <cellStyle name="差_行政公检法测算" xfId="234"/>
    <cellStyle name="标题 2 2" xfId="235"/>
    <cellStyle name="Grey" xfId="236"/>
    <cellStyle name="千位分隔 13" xfId="237"/>
    <cellStyle name="Header1" xfId="238"/>
    <cellStyle name="Header2" xfId="239"/>
    <cellStyle name="Heading 1" xfId="240"/>
    <cellStyle name="HEADING1" xfId="241"/>
    <cellStyle name="HEADING2" xfId="242"/>
    <cellStyle name="Input [yellow]" xfId="243"/>
    <cellStyle name="好_行政(燃修费)_不含人员经费系数_财力性转移支付2010年预算参考数" xfId="244"/>
    <cellStyle name="Input_20121229 提供执行转移支付" xfId="245"/>
    <cellStyle name="差_09黑龙江_财力性转移支付2010年预算参考数" xfId="246"/>
    <cellStyle name="归盒啦_95" xfId="247"/>
    <cellStyle name="Linked Cell" xfId="248"/>
    <cellStyle name="好_2007年一般预算支出剔除_财力性转移支付2010年预算参考数" xfId="249"/>
    <cellStyle name="差_27重庆" xfId="250"/>
    <cellStyle name="no dec" xfId="251"/>
    <cellStyle name="Norma,_laroux_4_营业在建 (2)_E21" xfId="252"/>
    <cellStyle name="Normal_#10-Headcount" xfId="253"/>
    <cellStyle name="差_县区合并测算20080423(按照各省比重）_不含人员经费系数" xfId="254"/>
    <cellStyle name="Note" xfId="255"/>
    <cellStyle name="Output" xfId="256"/>
    <cellStyle name="Percent [2]" xfId="257"/>
    <cellStyle name="Percent_laroux" xfId="258"/>
    <cellStyle name="常规 3 4" xfId="259"/>
    <cellStyle name="差_缺口县区测算(按核定人数)_财力性转移支付2010年预算参考数" xfId="260"/>
    <cellStyle name="RowLevel_0" xfId="261"/>
    <cellStyle name="常规 2" xfId="262"/>
    <cellStyle name="Title" xfId="263"/>
    <cellStyle name="好_农林水和城市维护标准支出20080505－县区合计_不含人员经费系数" xfId="264"/>
    <cellStyle name="Total" xfId="265"/>
    <cellStyle name="Warning Text" xfId="266"/>
    <cellStyle name="差_12滨州_财力性转移支付2010年预算参考数" xfId="267"/>
    <cellStyle name="百分比 2" xfId="268"/>
    <cellStyle name="百分比 2 2" xfId="269"/>
    <cellStyle name="差_县市旗测算-新科目（20080626）_县市旗测算-新科目（含人口规模效应）_财力性转移支付2010年预算参考数" xfId="270"/>
    <cellStyle name="百分比 3" xfId="271"/>
    <cellStyle name="差_2007年收支情况及2008年收支预计表(汇总表)_财力性转移支付2010年预算参考数" xfId="272"/>
    <cellStyle name="常规 51" xfId="273"/>
    <cellStyle name="标题 1 2" xfId="274"/>
    <cellStyle name="差_文体广播事业(按照总人口测算）—20080416_财力性转移支付2010年预算参考数" xfId="275"/>
    <cellStyle name="标题 3 2" xfId="276"/>
    <cellStyle name="差_农林水和城市维护标准支出20080505－县区合计_县市旗测算-新科目（含人口规模效应）" xfId="277"/>
    <cellStyle name="差_30云南" xfId="278"/>
    <cellStyle name="千位分隔 3" xfId="279"/>
    <cellStyle name="标题 4 2" xfId="280"/>
    <cellStyle name="差_青海 缺口县区测算(地方填报)" xfId="281"/>
    <cellStyle name="好_第一部分：综合全" xfId="282"/>
    <cellStyle name="标题 5" xfId="283"/>
    <cellStyle name="差_丽江汇总" xfId="284"/>
    <cellStyle name="表标题" xfId="285"/>
    <cellStyle name="差_缺口县区测算(财政部标准)_财力性转移支付2010年预算参考数" xfId="286"/>
    <cellStyle name="差_教育(按照总人口测算）—20080416_不含人员经费系数" xfId="287"/>
    <cellStyle name="差 2" xfId="288"/>
    <cellStyle name="差_2006年27重庆_财力性转移支付2010年预算参考数" xfId="289"/>
    <cellStyle name="差_00省级(打印)" xfId="290"/>
    <cellStyle name="常规 40" xfId="291"/>
    <cellStyle name="差_文体广播事业(按照总人口测算）—20080416" xfId="292"/>
    <cellStyle name="差_0502通海县" xfId="293"/>
    <cellStyle name="好_河南 缺口县区测算(地方填报白)" xfId="294"/>
    <cellStyle name="差_05潍坊" xfId="295"/>
    <cellStyle name="差_其他部门(按照总人口测算）—20080416_财力性转移支付2010年预算参考数" xfId="296"/>
    <cellStyle name="差_0605石屏县" xfId="297"/>
    <cellStyle name="差_0605石屏县_财力性转移支付2010年预算参考数" xfId="298"/>
    <cellStyle name="差_09黑龙江" xfId="299"/>
    <cellStyle name="差_1" xfId="300"/>
    <cellStyle name="差_市辖区测算20080510_民生政策最低支出需求" xfId="301"/>
    <cellStyle name="差_分县成本差异系数_民生政策最低支出需求" xfId="302"/>
    <cellStyle name="差_1_财力性转移支付2010年预算参考数" xfId="303"/>
    <cellStyle name="差_1110洱源县_财力性转移支付2010年预算参考数" xfId="304"/>
    <cellStyle name="差_11大理" xfId="305"/>
    <cellStyle name="差_11大理_财力性转移支付2010年预算参考数" xfId="306"/>
    <cellStyle name="差_12滨州" xfId="307"/>
    <cellStyle name="差_云南省2008年转移支付测算——州市本级考核部分及政策性测算" xfId="308"/>
    <cellStyle name="差_14安徽" xfId="309"/>
    <cellStyle name="差_云南省2008年转移支付测算——州市本级考核部分及政策性测算_财力性转移支付2010年预算参考数" xfId="310"/>
    <cellStyle name="好_00省级(打印)" xfId="311"/>
    <cellStyle name="差_14安徽_财力性转移支付2010年预算参考数" xfId="312"/>
    <cellStyle name="差_2" xfId="313"/>
    <cellStyle name="常规 28" xfId="314"/>
    <cellStyle name="差_2006年22湖南" xfId="315"/>
    <cellStyle name="常规 5 4" xfId="316"/>
    <cellStyle name="差_2006年27重庆" xfId="317"/>
    <cellStyle name="差_卫生(按照总人口测算）—20080416_县市旗测算-新科目（含人口规模效应）" xfId="318"/>
    <cellStyle name="差_2006年33甘肃" xfId="319"/>
    <cellStyle name="差_其他部门(按照总人口测算）—20080416_不含人员经费系数" xfId="320"/>
    <cellStyle name="差_2006年34青海" xfId="321"/>
    <cellStyle name="差_2006年水利统计指标统计表" xfId="322"/>
    <cellStyle name="差_2006年水利统计指标统计表_财力性转移支付2010年预算参考数" xfId="323"/>
    <cellStyle name="差_2007年收支情况及2008年收支预计表(汇总表)" xfId="324"/>
    <cellStyle name="差_2007年一般预算支出剔除" xfId="325"/>
    <cellStyle name="差_2007年一般预算支出剔除_财力性转移支付2010年预算参考数" xfId="326"/>
    <cellStyle name="差_2007一般预算支出口径剔除表_财力性转移支付2010年预算参考数" xfId="327"/>
    <cellStyle name="差_县区合并测算20080421_县市旗测算-新科目（含人口规模效应）" xfId="328"/>
    <cellStyle name="差_2008计算资料（8月5）" xfId="329"/>
    <cellStyle name="差_2008年全省汇总收支计算表" xfId="330"/>
    <cellStyle name="差_2008年一般预算支出预计" xfId="331"/>
    <cellStyle name="差_2008年预计支出与2007年对比" xfId="332"/>
    <cellStyle name="差_2008年支出核定" xfId="333"/>
    <cellStyle name="差_2008年支出调整" xfId="334"/>
    <cellStyle name="差_2008年支出调整_财力性转移支付2010年预算参考数" xfId="335"/>
    <cellStyle name="好_河南 缺口县区测算(地方填报)" xfId="336"/>
    <cellStyle name="差_2015年社会保险基金预算草案表样（报人大）" xfId="337"/>
    <cellStyle name="差_28四川" xfId="338"/>
    <cellStyle name="好_14安徽_财力性转移支付2010年预算参考数" xfId="339"/>
    <cellStyle name="差_2016年科目0114" xfId="340"/>
    <cellStyle name="差_2016人代会附表（2015-9-11）（姚局）-财经委" xfId="341"/>
    <cellStyle name="差_20河南" xfId="342"/>
    <cellStyle name="差_20河南_财力性转移支付2010年预算参考数" xfId="343"/>
    <cellStyle name="差_不含人员经费系数" xfId="344"/>
    <cellStyle name="好_530623_2006年县级财政报表附表" xfId="345"/>
    <cellStyle name="差_22湖南" xfId="346"/>
    <cellStyle name="差_27重庆_财力性转移支付2010年预算参考数" xfId="347"/>
    <cellStyle name="好_14安徽" xfId="348"/>
    <cellStyle name="差_检验表（调整后）" xfId="349"/>
    <cellStyle name="差_28四川_财力性转移支付2010年预算参考数" xfId="350"/>
    <cellStyle name="差_33甘肃" xfId="351"/>
    <cellStyle name="差_文体广播事业(按照总人口测算）—20080416_民生政策最低支出需求" xfId="352"/>
    <cellStyle name="好_县市旗测算20080508_不含人员经费系数" xfId="353"/>
    <cellStyle name="差_34青海" xfId="354"/>
    <cellStyle name="差_34青海_1" xfId="355"/>
    <cellStyle name="差_34青海_1_财力性转移支付2010年预算参考数" xfId="356"/>
    <cellStyle name="差_5.中央部门决算（草案)-1" xfId="357"/>
    <cellStyle name="差_530629_2006年县级财政报表附表" xfId="358"/>
    <cellStyle name="差_5334_2006年迪庆县级财政报表附表" xfId="359"/>
    <cellStyle name="差_Book1" xfId="360"/>
    <cellStyle name="差_平邑" xfId="361"/>
    <cellStyle name="差_Book1_财力性转移支付2010年预算参考数" xfId="362"/>
    <cellStyle name="好_文体广播事业(按照总人口测算）—20080416_县市旗测算-新科目（含人口规模效应）" xfId="363"/>
    <cellStyle name="差_Book2_财力性转移支付2010年预算参考数" xfId="364"/>
    <cellStyle name="差_M01-2(州市补助收入)" xfId="365"/>
    <cellStyle name="差_宝坻区" xfId="366"/>
    <cellStyle name="差_报表" xfId="367"/>
    <cellStyle name="常规 11" xfId="368"/>
    <cellStyle name="差_其他部门(按照总人口测算）—20080416_民生政策最低支出需求" xfId="369"/>
    <cellStyle name="差_财政供养人员" xfId="370"/>
    <cellStyle name="差_其他部门(按照总人口测算）—20080416_民生政策最低支出需求_财力性转移支付2010年预算参考数" xfId="371"/>
    <cellStyle name="差_财政供养人员_财力性转移支付2010年预算参考数" xfId="372"/>
    <cellStyle name="差_测算结果" xfId="373"/>
    <cellStyle name="差_测算结果汇总" xfId="374"/>
    <cellStyle name="差_成本差异系数" xfId="375"/>
    <cellStyle name="差_成本差异系数（含人口规模）" xfId="376"/>
    <cellStyle name="差_成本差异系数（含人口规模）_财力性转移支付2010年预算参考数" xfId="377"/>
    <cellStyle name="差_成本差异系数_财力性转移支付2010年预算参考数" xfId="378"/>
    <cellStyle name="差_农林水和城市维护标准支出20080505－县区合计" xfId="379"/>
    <cellStyle name="差_城建部门" xfId="380"/>
    <cellStyle name="差_行政（人员）_民生政策最低支出需求" xfId="381"/>
    <cellStyle name="差_出版署2010年度中央部门决算草案" xfId="382"/>
    <cellStyle name="差_市辖区测算-新科目（20080626）_民生政策最低支出需求_财力性转移支付2010年预算参考数" xfId="383"/>
    <cellStyle name="差_第五部分(才淼、饶永宏）" xfId="384"/>
    <cellStyle name="千位分隔 5 2" xfId="385"/>
    <cellStyle name="差_第一部分：综合全" xfId="386"/>
    <cellStyle name="差_分析缺口率" xfId="387"/>
    <cellStyle name="差_司法部2010年度中央部门决算（草案）报" xfId="388"/>
    <cellStyle name="差_分析缺口率_财力性转移支付2010年预算参考数" xfId="389"/>
    <cellStyle name="差_市辖区测算20080510" xfId="390"/>
    <cellStyle name="差_分县成本差异系数" xfId="391"/>
    <cellStyle name="差_市辖区测算20080510_不含人员经费系数" xfId="392"/>
    <cellStyle name="差_分县成本差异系数_不含人员经费系数" xfId="393"/>
    <cellStyle name="差_市辖区测算20080510_不含人员经费系数_财力性转移支付2010年预算参考数" xfId="394"/>
    <cellStyle name="差_分县成本差异系数_不含人员经费系数_财力性转移支付2010年预算参考数" xfId="395"/>
    <cellStyle name="差_市辖区测算20080510_财力性转移支付2010年预算参考数" xfId="396"/>
    <cellStyle name="差_分县成本差异系数_财力性转移支付2010年预算参考数" xfId="397"/>
    <cellStyle name="差_附表" xfId="398"/>
    <cellStyle name="差_附表_财力性转移支付2010年预算参考数" xfId="399"/>
    <cellStyle name="差_行政(燃修费)" xfId="400"/>
    <cellStyle name="差_行政(燃修费)_不含人员经费系数" xfId="401"/>
    <cellStyle name="差_行政(燃修费)_不含人员经费系数_财力性转移支付2010年预算参考数" xfId="402"/>
    <cellStyle name="差_行政(燃修费)_财力性转移支付2010年预算参考数" xfId="403"/>
    <cellStyle name="差_行政(燃修费)_民生政策最低支出需求_财力性转移支付2010年预算参考数" xfId="404"/>
    <cellStyle name="差_行政(燃修费)_县市旗测算-新科目（含人口规模效应）" xfId="405"/>
    <cellStyle name="常规 11_财力性转移支付2009年预算参考数" xfId="406"/>
    <cellStyle name="差_行政(燃修费)_县市旗测算-新科目（含人口规模效应）_财力性转移支付2010年预算参考数" xfId="407"/>
    <cellStyle name="差_行政（人员）" xfId="408"/>
    <cellStyle name="差_行政（人员）_不含人员经费系数" xfId="409"/>
    <cellStyle name="差_行政（人员）_不含人员经费系数_财力性转移支付2010年预算参考数" xfId="410"/>
    <cellStyle name="差_行政（人员）_财力性转移支付2010年预算参考数" xfId="411"/>
    <cellStyle name="常规 2_004-2010年增消两税返还情况表" xfId="412"/>
    <cellStyle name="差_缺口县区测算(按核定人数)" xfId="413"/>
    <cellStyle name="差_行政（人员）_民生政策最低支出需求_财力性转移支付2010年预算参考数" xfId="414"/>
    <cellStyle name="差_行政（人员）_县市旗测算-新科目（含人口规模效应）_财力性转移支付2010年预算参考数" xfId="415"/>
    <cellStyle name="差_行政公检法测算_财力性转移支付2010年预算参考数" xfId="416"/>
    <cellStyle name="差_行政公检法测算_县市旗测算-新科目（含人口规模效应）_财力性转移支付2010年预算参考数" xfId="417"/>
    <cellStyle name="差_河南 缺口县区测算(地方填报)" xfId="418"/>
    <cellStyle name="差_河南 缺口县区测算(地方填报)_财力性转移支付2010年预算参考数" xfId="419"/>
    <cellStyle name="好_市辖区测算-新科目（20080626）_民生政策最低支出需求" xfId="420"/>
    <cellStyle name="差_河南 缺口县区测算(地方填报白)_财力性转移支付2010年预算参考数" xfId="421"/>
    <cellStyle name="差_核定人数对比" xfId="422"/>
    <cellStyle name="差_核定人数对比_财力性转移支付2010年预算参考数" xfId="423"/>
    <cellStyle name="差_核定人数下发表_财力性转移支付2010年预算参考数" xfId="424"/>
    <cellStyle name="差_卫生(按照总人口测算）—20080416_不含人员经费系数_财力性转移支付2010年预算参考数" xfId="425"/>
    <cellStyle name="差_卫生(按照总人口测算）—20080416_不含人员经费系数" xfId="426"/>
    <cellStyle name="好_一般预算支出口径剔除表" xfId="427"/>
    <cellStyle name="差_汇总_财力性转移支付2010年预算参考数" xfId="428"/>
    <cellStyle name="差_汇总" xfId="429"/>
    <cellStyle name="差_汇总表" xfId="430"/>
    <cellStyle name="差_县区合并测算20080421" xfId="431"/>
    <cellStyle name="差_汇总表4" xfId="432"/>
    <cellStyle name="差_县区合并测算20080421_财力性转移支付2010年预算参考数" xfId="433"/>
    <cellStyle name="差_汇总表4_财力性转移支付2010年预算参考数" xfId="434"/>
    <cellStyle name="差_汇总表提前告知区县" xfId="435"/>
    <cellStyle name="差_汇总-县级财政报表附表" xfId="436"/>
    <cellStyle name="常规 9" xfId="437"/>
    <cellStyle name="差_检验表" xfId="438"/>
    <cellStyle name="差_教育(按照总人口测算）—20080416" xfId="439"/>
    <cellStyle name="差_教育(按照总人口测算）—20080416_财力性转移支付2010年预算参考数" xfId="440"/>
    <cellStyle name="差_教育(按照总人口测算）—20080416_民生政策最低支出需求" xfId="441"/>
    <cellStyle name="好_市辖区测算-新科目（20080626）_不含人员经费系数" xfId="442"/>
    <cellStyle name="差_教育(按照总人口测算）—20080416_民生政策最低支出需求_财力性转移支付2010年预算参考数" xfId="443"/>
    <cellStyle name="差_民生政策最低支出需求_财力性转移支付2010年预算参考数" xfId="444"/>
    <cellStyle name="常规_（20091202）人代会附表-表样" xfId="445"/>
    <cellStyle name="差_教育(按照总人口测算）—20080416_县市旗测算-新科目（含人口规模效应）" xfId="446"/>
    <cellStyle name="差_民生政策最低支出需求" xfId="447"/>
    <cellStyle name="常规 18" xfId="448"/>
    <cellStyle name="常规 23" xfId="449"/>
    <cellStyle name="差_农林水和城市维护标准支出20080505－县区合计_不含人员经费系数" xfId="450"/>
    <cellStyle name="差_总人口" xfId="451"/>
    <cellStyle name="差_山东省民生支出标准" xfId="452"/>
    <cellStyle name="差_农林水和城市维护标准支出20080505－县区合计_不含人员经费系数_财力性转移支付2010年预算参考数" xfId="453"/>
    <cellStyle name="差_总人口_财力性转移支付2010年预算参考数" xfId="454"/>
    <cellStyle name="差_山东省民生支出标准_财力性转移支付2010年预算参考数" xfId="455"/>
    <cellStyle name="差_农林水和城市维护标准支出20080505－县区合计_民生政策最低支出需求" xfId="456"/>
    <cellStyle name="差_卫生(按照总人口测算）—20080416_县市旗测算-新科目（含人口规模效应）_财力性转移支付2010年预算参考数" xfId="457"/>
    <cellStyle name="差_社保处下达区县2015年指标（第二批）" xfId="458"/>
    <cellStyle name="差_人员工资和公用经费2" xfId="459"/>
    <cellStyle name="差_人员工资和公用经费2_财力性转移支付2010年预算参考数" xfId="460"/>
    <cellStyle name="千位分隔[0] 2 2" xfId="461"/>
    <cellStyle name="差_农林水和城市维护标准支出20080505－县区合计_民生政策最低支出需求_财力性转移支付2010年预算参考数" xfId="462"/>
    <cellStyle name="差_农林水和城市维护标准支出20080505－县区合计_县市旗测算-新科目（含人口规模效应）_财力性转移支付2010年预算参考数" xfId="463"/>
    <cellStyle name="差_其他部门(按照总人口测算）—20080416" xfId="464"/>
    <cellStyle name="常规 17" xfId="465"/>
    <cellStyle name="常规 22" xfId="466"/>
    <cellStyle name="差_其他部门(按照总人口测算）—20080416_县市旗测算-新科目（含人口规模效应）" xfId="467"/>
    <cellStyle name="差_青海 缺口县区测算(地方填报)_财力性转移支付2010年预算参考数" xfId="468"/>
    <cellStyle name="差_县市旗测算-新科目（20080626）_民生政策最低支出需求_财力性转移支付2010年预算参考数" xfId="469"/>
    <cellStyle name="差_市辖区测算-新科目（20080626）_县市旗测算-新科目（含人口规模效应）" xfId="470"/>
    <cellStyle name="差_缺口县区测算" xfId="471"/>
    <cellStyle name="差_危改资金测算_财力性转移支付2010年预算参考数" xfId="472"/>
    <cellStyle name="差_缺口县区测算（11.13）" xfId="473"/>
    <cellStyle name="差_缺口县区测算（11.13）_财力性转移支付2010年预算参考数" xfId="474"/>
    <cellStyle name="好_总人口_财力性转移支付2010年预算参考数" xfId="475"/>
    <cellStyle name="常规 4" xfId="476"/>
    <cellStyle name="差_缺口县区测算(按2007支出增长25%测算)" xfId="477"/>
    <cellStyle name="差_缺口县区测算(按2007支出增长25%测算)_财力性转移支付2010年预算参考数" xfId="478"/>
    <cellStyle name="差_市辖区测算-新科目（20080626）_县市旗测算-新科目（含人口规模效应）_财力性转移支付2010年预算参考数" xfId="479"/>
    <cellStyle name="差_缺口县区测算_财力性转移支付2010年预算参考数" xfId="480"/>
    <cellStyle name="好_其他部门(按照总人口测算）—20080416_财力性转移支付2010年预算参考数" xfId="481"/>
    <cellStyle name="差_人员工资和公用经费" xfId="482"/>
    <cellStyle name="差_市辖区测算20080510_县市旗测算-新科目（含人口规模效应）" xfId="483"/>
    <cellStyle name="差_人员工资和公用经费_财力性转移支付2010年预算参考数" xfId="484"/>
    <cellStyle name="常规 3 2 2" xfId="485"/>
    <cellStyle name="差_人员工资和公用经费3_财力性转移支付2010年预算参考数" xfId="486"/>
    <cellStyle name="差_市辖区测算-新科目（20080626）_不含人员经费系数" xfId="487"/>
    <cellStyle name="好_2008年支出调整" xfId="488"/>
    <cellStyle name="差_市辖区测算-新科目（20080626）_不含人员经费系数_财力性转移支付2010年预算参考数" xfId="489"/>
    <cellStyle name="差_市辖区测算-新科目（20080626）_财力性转移支付2010年预算参考数" xfId="490"/>
    <cellStyle name="差_市辖区测算-新科目（20080626）_民生政策最低支出需求" xfId="491"/>
    <cellStyle name="差_数据--基础数据--预算组--2015年人代会预算部分--2015.01.20--人代会前第6稿--按姚局意见改--调市级项级明细_政府预算公开模板" xfId="492"/>
    <cellStyle name="差_同德_财力性转移支付2010年预算参考数" xfId="493"/>
    <cellStyle name="差_县市旗测算20080508_不含人员经费系数_财力性转移支付2010年预算参考数" xfId="494"/>
    <cellStyle name="差_危改资金测算" xfId="495"/>
    <cellStyle name="差_卫生(按照总人口测算）—20080416" xfId="496"/>
    <cellStyle name="差_卫生(按照总人口测算）—20080416_财力性转移支付2010年预算参考数" xfId="497"/>
    <cellStyle name="差_县市旗测算-新科目（20080626）_不含人员经费系数_财力性转移支付2010年预算参考数" xfId="498"/>
    <cellStyle name="好_0605石屏县" xfId="499"/>
    <cellStyle name="差_卫生(按照总人口测算）—20080416_民生政策最低支出需求" xfId="500"/>
    <cellStyle name="好_0605石屏县_财力性转移支付2010年预算参考数" xfId="501"/>
    <cellStyle name="差_卫生(按照总人口测算）—20080416_民生政策最低支出需求_财力性转移支付2010年预算参考数" xfId="502"/>
    <cellStyle name="差_卫生部门" xfId="503"/>
    <cellStyle name="差_卫生部门_财力性转移支付2010年预算参考数" xfId="504"/>
    <cellStyle name="差_文体广播部门" xfId="505"/>
    <cellStyle name="差_文体广播事业(按照总人口测算）—20080416_不含人员经费系数_财力性转移支付2010年预算参考数" xfId="506"/>
    <cellStyle name="差_文体广播事业(按照总人口测算）—20080416_县市旗测算-新科目（含人口规模效应）" xfId="507"/>
    <cellStyle name="差_文体广播事业(按照总人口测算）—20080416_县市旗测算-新科目（含人口规模效应）_财力性转移支付2010年预算参考数" xfId="508"/>
    <cellStyle name="差_县区合并测算20080421_不含人员经费系数_财力性转移支付2010年预算参考数" xfId="509"/>
    <cellStyle name="差_县区合并测算20080421_不含人员经费系数" xfId="510"/>
    <cellStyle name="差_县市旗测算-新科目（20080627）_县市旗测算-新科目（含人口规模效应）_财力性转移支付2010年预算参考数" xfId="511"/>
    <cellStyle name="差_县市旗测算-新科目（20080626）" xfId="512"/>
    <cellStyle name="差_县区合并测算20080421_民生政策最低支出需求_财力性转移支付2010年预算参考数" xfId="513"/>
    <cellStyle name="差_县区合并测算20080423(按照各省比重）" xfId="514"/>
    <cellStyle name="差_县区合并测算20080423(按照各省比重）_不含人员经费系数_财力性转移支付2010年预算参考数" xfId="515"/>
    <cellStyle name="差_县区合并测算20080423(按照各省比重）_财力性转移支付2010年预算参考数" xfId="516"/>
    <cellStyle name="常规 27" xfId="517"/>
    <cellStyle name="差_县区合并测算20080423(按照各省比重）_民生政策最低支出需求" xfId="518"/>
    <cellStyle name="差_县区合并测算20080423(按照各省比重）_民生政策最低支出需求_财力性转移支付2010年预算参考数" xfId="519"/>
    <cellStyle name="差_县区合并测算20080423(按照各省比重）_县市旗测算-新科目（含人口规模效应）" xfId="520"/>
    <cellStyle name="差_县市旗测算20080508_不含人员经费系数" xfId="521"/>
    <cellStyle name="差_县市旗测算20080508_财力性转移支付2010年预算参考数" xfId="522"/>
    <cellStyle name="差_县市旗测算20080508_县市旗测算-新科目（含人口规模效应）" xfId="523"/>
    <cellStyle name="差_县市旗测算-新科目（20080626）_财力性转移支付2010年预算参考数" xfId="524"/>
    <cellStyle name="差_县市旗测算-新科目（20080626）_县市旗测算-新科目（含人口规模效应）" xfId="525"/>
    <cellStyle name="差_县市旗测算-新科目（20080627）_不含人员经费系数" xfId="526"/>
    <cellStyle name="差_县市旗测算-新科目（20080627）_不含人员经费系数_财力性转移支付2010年预算参考数" xfId="527"/>
    <cellStyle name="差_县市旗测算-新科目（20080627）_财力性转移支付2010年预算参考数" xfId="528"/>
    <cellStyle name="差_县市旗测算-新科目（20080627）_民生政策最低支出需求" xfId="529"/>
    <cellStyle name="差_县市旗测算-新科目（20080627）_民生政策最低支出需求_财力性转移支付2010年预算参考数" xfId="530"/>
    <cellStyle name="差_一般预算支出口径剔除表" xfId="531"/>
    <cellStyle name="差_云南 缺口县区测算(地方填报)_财力性转移支付2010年预算参考数" xfId="532"/>
    <cellStyle name="常规 11 2" xfId="533"/>
    <cellStyle name="常规 11 2 2" xfId="534"/>
    <cellStyle name="常规 14" xfId="535"/>
    <cellStyle name="常规 16" xfId="536"/>
    <cellStyle name="常规 21" xfId="537"/>
    <cellStyle name="常规 19" xfId="538"/>
    <cellStyle name="常规 24" xfId="539"/>
    <cellStyle name="常规 25" xfId="540"/>
    <cellStyle name="常规 3 2" xfId="541"/>
    <cellStyle name="常规 4 2" xfId="542"/>
    <cellStyle name="常规 4 3" xfId="543"/>
    <cellStyle name="常规 54" xfId="544"/>
    <cellStyle name="常规 56" xfId="545"/>
    <cellStyle name="常规 7" xfId="546"/>
    <cellStyle name="常规 7 2" xfId="547"/>
    <cellStyle name="常规 8" xfId="548"/>
    <cellStyle name="常规_（20091202）人代会附表-表样 2" xfId="549"/>
    <cellStyle name="常规_（20091202）人代会附表-表样 2 2 2" xfId="550"/>
    <cellStyle name="常规_（修改后）新科目人代会报表---印刷稿5.8" xfId="551"/>
    <cellStyle name="常规_（修改后）新科目人代会报表---印刷稿5.8 2" xfId="552"/>
    <cellStyle name="常规_2006年支出预算表（2006-02-24）最最后稿" xfId="553"/>
    <cellStyle name="常规_2010年人代会报表" xfId="554"/>
    <cellStyle name="常规_2010年人代会报表 2 2" xfId="555"/>
    <cellStyle name="常规_2014-09-26-关于我市全口径预算编制情况的报告（附表）" xfId="556"/>
    <cellStyle name="常规_2015年社会保险基金预算草案表样（报人大）" xfId="557"/>
    <cellStyle name="常规_2016人代会附表（2015-9-11）（姚局）-财经委" xfId="558"/>
    <cellStyle name="常规_格式--2015人代会附表-屈开开提供--2015.01.10" xfId="559"/>
    <cellStyle name="常规_十四届人大四次会议附表（2006-03-14）打印稿" xfId="560"/>
    <cellStyle name="常规_新科目人代会报表---报送人大财经委稿" xfId="561"/>
    <cellStyle name="超级链接" xfId="562"/>
    <cellStyle name="分级显示行_1_13区汇总" xfId="563"/>
    <cellStyle name="好 2" xfId="564"/>
    <cellStyle name="好_03昭通" xfId="565"/>
    <cellStyle name="好_0502通海县" xfId="566"/>
    <cellStyle name="好_05潍坊" xfId="567"/>
    <cellStyle name="好_07临沂" xfId="568"/>
    <cellStyle name="好_09黑龙江" xfId="569"/>
    <cellStyle name="好_09黑龙江_财力性转移支付2010年预算参考数" xfId="570"/>
    <cellStyle name="好_1" xfId="571"/>
    <cellStyle name="好_1_财力性转移支付2010年预算参考数" xfId="572"/>
    <cellStyle name="好_1110洱源县" xfId="573"/>
    <cellStyle name="好_1110洱源县_财力性转移支付2010年预算参考数" xfId="574"/>
    <cellStyle name="好_11大理" xfId="575"/>
    <cellStyle name="好_12滨州" xfId="576"/>
    <cellStyle name="好_12滨州_财力性转移支付2010年预算参考数" xfId="577"/>
    <cellStyle name="好_2" xfId="578"/>
    <cellStyle name="好_2_财力性转移支付2010年预算参考数" xfId="579"/>
    <cellStyle name="好_2006年22湖南" xfId="580"/>
    <cellStyle name="好_2006年22湖南_财力性转移支付2010年预算参考数" xfId="581"/>
    <cellStyle name="好_2006年27重庆" xfId="582"/>
    <cellStyle name="好_2006年27重庆_财力性转移支付2010年预算参考数" xfId="583"/>
    <cellStyle name="好_2006年28四川" xfId="584"/>
    <cellStyle name="好_2006年28四川_财力性转移支付2010年预算参考数" xfId="585"/>
    <cellStyle name="好_2006年30云南" xfId="586"/>
    <cellStyle name="好_2006年33甘肃" xfId="587"/>
    <cellStyle name="好_2006年34青海" xfId="588"/>
    <cellStyle name="好_2006年34青海_财力性转移支付2010年预算参考数" xfId="589"/>
    <cellStyle name="好_2006年全省财力计算表（中央、决算）" xfId="590"/>
    <cellStyle name="好_2006年水利统计指标统计表" xfId="591"/>
    <cellStyle name="好_2006年水利统计指标统计表_财力性转移支付2010年预算参考数" xfId="592"/>
    <cellStyle name="好_2007年收支情况及2008年收支预计表(汇总表)" xfId="593"/>
    <cellStyle name="好_2007年收支情况及2008年收支预计表(汇总表)_财力性转移支付2010年预算参考数" xfId="594"/>
    <cellStyle name="好_2007年一般预算支出剔除" xfId="595"/>
    <cellStyle name="好_2007一般预算支出口径剔除表" xfId="596"/>
    <cellStyle name="好_2007一般预算支出口径剔除表_财力性转移支付2010年预算参考数" xfId="597"/>
    <cellStyle name="好_2008计算资料（8月5）" xfId="598"/>
    <cellStyle name="好_2008年全省汇总收支计算表" xfId="599"/>
    <cellStyle name="好_2008年全省汇总收支计算表_财力性转移支付2010年预算参考数" xfId="600"/>
    <cellStyle name="好_2008年一般预算支出预计" xfId="601"/>
    <cellStyle name="콤마 [0]_BOILER-CO1" xfId="602"/>
    <cellStyle name="好_市辖区测算-新科目（20080626）_县市旗测算-新科目（含人口规模效应）_财力性转移支付2010年预算参考数" xfId="603"/>
    <cellStyle name="好_2008年预计支出与2007年对比" xfId="604"/>
    <cellStyle name="好_2008年支出核定" xfId="605"/>
    <cellStyle name="好_2008年支出调整_财力性转移支付2010年预算参考数" xfId="606"/>
    <cellStyle name="好_2015年社会保险基金预算草案表样（报人大）" xfId="607"/>
    <cellStyle name="好_2016年科目0114" xfId="608"/>
    <cellStyle name="好_2016人代会附表（2015-9-11）（姚局）-财经委" xfId="609"/>
    <cellStyle name="好_20河南" xfId="610"/>
    <cellStyle name="好_20河南_财力性转移支付2010年预算参考数" xfId="611"/>
    <cellStyle name="好_22湖南" xfId="612"/>
    <cellStyle name="适中 2" xfId="613"/>
    <cellStyle name="好_22湖南_财力性转移支付2010年预算参考数" xfId="614"/>
    <cellStyle name="好_27重庆" xfId="615"/>
    <cellStyle name="好_27重庆_财力性转移支付2010年预算参考数" xfId="616"/>
    <cellStyle name="好_28四川" xfId="617"/>
    <cellStyle name="好_28四川_财力性转移支付2010年预算参考数" xfId="618"/>
    <cellStyle name="好_30云南" xfId="619"/>
    <cellStyle name="好_30云南_1" xfId="620"/>
    <cellStyle name="好_30云南_1_财力性转移支付2010年预算参考数" xfId="621"/>
    <cellStyle name="好_33甘肃" xfId="622"/>
    <cellStyle name="好_34青海" xfId="623"/>
    <cellStyle name="好_34青海_1" xfId="624"/>
    <cellStyle name="好_34青海_1_财力性转移支付2010年预算参考数" xfId="625"/>
    <cellStyle name="好_34青海_财力性转移支付2010年预算参考数" xfId="626"/>
    <cellStyle name="好_5.中央部门决算（草案)-1" xfId="627"/>
    <cellStyle name="好_530629_2006年县级财政报表附表" xfId="628"/>
    <cellStyle name="好_5334_2006年迪庆县级财政报表附表" xfId="629"/>
    <cellStyle name="好_Book1" xfId="630"/>
    <cellStyle name="好_Book1_财力性转移支付2010年预算参考数" xfId="631"/>
    <cellStyle name="强调文字颜色 6 2" xfId="632"/>
    <cellStyle name="好_Book2" xfId="633"/>
    <cellStyle name="好_Book2_财力性转移支付2010年预算参考数" xfId="634"/>
    <cellStyle name="好_gdp" xfId="635"/>
    <cellStyle name="好_M01-2(州市补助收入)" xfId="636"/>
    <cellStyle name="好_安徽 缺口县区测算(地方填报)1" xfId="637"/>
    <cellStyle name="好_安徽 缺口县区测算(地方填报)1_财力性转移支付2010年预算参考数" xfId="638"/>
    <cellStyle name="好_宝坻区" xfId="639"/>
    <cellStyle name="好_报表" xfId="640"/>
    <cellStyle name="好_不含人员经费系数" xfId="641"/>
    <cellStyle name="好_财政供养人员" xfId="642"/>
    <cellStyle name="好_财政供养人员_财力性转移支付2010年预算参考数" xfId="643"/>
    <cellStyle name="好_测算结果" xfId="644"/>
    <cellStyle name="好_测算结果_财力性转移支付2010年预算参考数" xfId="645"/>
    <cellStyle name="烹拳 [0]_ +Foil &amp; -FOIL &amp; PAPER" xfId="646"/>
    <cellStyle name="好_测算结果汇总" xfId="647"/>
    <cellStyle name="好_缺口县区测算(财政部标准)" xfId="648"/>
    <cellStyle name="好_测算结果汇总_财力性转移支付2010年预算参考数" xfId="649"/>
    <cellStyle name="好_成本差异系数" xfId="650"/>
    <cellStyle name="好_成本差异系数（含人口规模）" xfId="651"/>
    <cellStyle name="好_成本差异系数（含人口规模）_财力性转移支付2010年预算参考数" xfId="652"/>
    <cellStyle name="好_县区合并测算20080423(按照各省比重）_不含人员经费系数" xfId="653"/>
    <cellStyle name="好_成本差异系数_财力性转移支付2010年预算参考数" xfId="654"/>
    <cellStyle name="好_城建部门" xfId="655"/>
    <cellStyle name="好_出版署2010年度中央部门决算草案" xfId="656"/>
    <cellStyle name="好_第五部分(才淼、饶永宏）" xfId="657"/>
    <cellStyle name="好_分析缺口率" xfId="658"/>
    <cellStyle name="好_分析缺口率_财力性转移支付2010年预算参考数" xfId="659"/>
    <cellStyle name="好_分县成本差异系数" xfId="660"/>
    <cellStyle name="好_分县成本差异系数_不含人员经费系数" xfId="661"/>
    <cellStyle name="好_分县成本差异系数_不含人员经费系数_财力性转移支付2010年预算参考数" xfId="662"/>
    <cellStyle name="好_分县成本差异系数_财力性转移支付2010年预算参考数" xfId="663"/>
    <cellStyle name="好_分县成本差异系数_民生政策最低支出需求" xfId="664"/>
    <cellStyle name="好_分县成本差异系数_民生政策最低支出需求_财力性转移支付2010年预算参考数" xfId="665"/>
    <cellStyle name="好_附表" xfId="666"/>
    <cellStyle name="好_附表_财力性转移支付2010年预算参考数" xfId="667"/>
    <cellStyle name="好_行政(燃修费)_不含人员经费系数" xfId="668"/>
    <cellStyle name="好_行政(燃修费)_财力性转移支付2010年预算参考数" xfId="669"/>
    <cellStyle name="好_行政(燃修费)_民生政策最低支出需求" xfId="670"/>
    <cellStyle name="好_行政(燃修费)_民生政策最低支出需求_财力性转移支付2010年预算参考数" xfId="671"/>
    <cellStyle name="好_行政(燃修费)_县市旗测算-新科目（含人口规模效应）" xfId="672"/>
    <cellStyle name="好_行政(燃修费)_县市旗测算-新科目（含人口规模效应）_财力性转移支付2010年预算参考数" xfId="673"/>
    <cellStyle name="千位分隔 5 3" xfId="674"/>
    <cellStyle name="好_人员工资和公用经费3_财力性转移支付2010年预算参考数" xfId="675"/>
    <cellStyle name="好_行政（人员）" xfId="676"/>
    <cellStyle name="好_行政（人员）_不含人员经费系数" xfId="677"/>
    <cellStyle name="好_行政（人员）_不含人员经费系数_财力性转移支付2010年预算参考数" xfId="678"/>
    <cellStyle name="好_行政（人员）_财力性转移支付2010年预算参考数" xfId="679"/>
    <cellStyle name="好_行政（人员）_民生政策最低支出需求" xfId="680"/>
    <cellStyle name="好_行政（人员）_民生政策最低支出需求_财力性转移支付2010年预算参考数" xfId="681"/>
    <cellStyle name="好_行政（人员）_县市旗测算-新科目（含人口规模效应）" xfId="682"/>
    <cellStyle name="好_行政（人员）_县市旗测算-新科目（含人口规模效应）_财力性转移支付2010年预算参考数" xfId="683"/>
    <cellStyle name="好_行政公检法测算" xfId="684"/>
    <cellStyle name="好_行政公检法测算_不含人员经费系数" xfId="685"/>
    <cellStyle name="好_行政公检法测算_不含人员经费系数_财力性转移支付2010年预算参考数" xfId="686"/>
    <cellStyle name="好_行政公检法测算_财力性转移支付2010年预算参考数" xfId="687"/>
    <cellStyle name="好_行政公检法测算_民生政策最低支出需求" xfId="688"/>
    <cellStyle name="好_行政公检法测算_民生政策最低支出需求_财力性转移支付2010年预算参考数" xfId="689"/>
    <cellStyle name="好_行政公检法测算_县市旗测算-新科目（含人口规模效应）" xfId="690"/>
    <cellStyle name="好_行政公检法测算_县市旗测算-新科目（含人口规模效应）_财力性转移支付2010年预算参考数" xfId="691"/>
    <cellStyle name="好_河南 缺口县区测算(地方填报)_财力性转移支付2010年预算参考数" xfId="692"/>
    <cellStyle name="好_河南 缺口县区测算(地方填报白)_财力性转移支付2010年预算参考数" xfId="693"/>
    <cellStyle name="好_核定人数对比" xfId="694"/>
    <cellStyle name="好_核定人数对比_财力性转移支付2010年预算参考数" xfId="695"/>
    <cellStyle name="好_核定人数下发表" xfId="696"/>
    <cellStyle name="好_核定人数下发表_财力性转移支付2010年预算参考数" xfId="697"/>
    <cellStyle name="好_汇总" xfId="698"/>
    <cellStyle name="好_汇总_财力性转移支付2010年预算参考数" xfId="699"/>
    <cellStyle name="好_汇总表" xfId="700"/>
    <cellStyle name="好_汇总表_财力性转移支付2010年预算参考数" xfId="701"/>
    <cellStyle name="好_汇总表4" xfId="702"/>
    <cellStyle name="好_汇总表4_财力性转移支付2010年预算参考数" xfId="703"/>
    <cellStyle name="好_汇总表提前告知区县" xfId="704"/>
    <cellStyle name="好_汇总-县级财政报表附表" xfId="705"/>
    <cellStyle name="好_检验表" xfId="706"/>
    <cellStyle name="好_检验表（调整后）" xfId="707"/>
    <cellStyle name="好_教育(按照总人口测算）—20080416" xfId="708"/>
    <cellStyle name="好_教育(按照总人口测算）—20080416_不含人员经费系数" xfId="709"/>
    <cellStyle name="好_教育(按照总人口测算）—20080416_不含人员经费系数_财力性转移支付2010年预算参考数" xfId="710"/>
    <cellStyle name="好_教育(按照总人口测算）—20080416_财力性转移支付2010年预算参考数" xfId="711"/>
    <cellStyle name="好_教育(按照总人口测算）—20080416_民生政策最低支出需求" xfId="712"/>
    <cellStyle name="好_教育(按照总人口测算）—20080416_民生政策最低支出需求_财力性转移支付2010年预算参考数" xfId="713"/>
    <cellStyle name="好_教育(按照总人口测算）—20080416_县市旗测算-新科目（含人口规模效应）" xfId="714"/>
    <cellStyle name="好_教育(按照总人口测算）—20080416_县市旗测算-新科目（含人口规模效应）_财力性转移支付2010年预算参考数" xfId="715"/>
    <cellStyle name="好_丽江汇总" xfId="716"/>
    <cellStyle name="好_民生政策最低支出需求" xfId="717"/>
    <cellStyle name="好_民生政策最低支出需求_财力性转移支付2010年预算参考数" xfId="718"/>
    <cellStyle name="好_农林水和城市维护标准支出20080505－县区合计" xfId="719"/>
    <cellStyle name="好_农林水和城市维护标准支出20080505－县区合计_不含人员经费系数_财力性转移支付2010年预算参考数" xfId="720"/>
    <cellStyle name="好_农林水和城市维护标准支出20080505－县区合计_财力性转移支付2010年预算参考数" xfId="721"/>
    <cellStyle name="好_农林水和城市维护标准支出20080505－县区合计_民生政策最低支出需求" xfId="722"/>
    <cellStyle name="好_农林水和城市维护标准支出20080505－县区合计_民生政策最低支出需求_财力性转移支付2010年预算参考数" xfId="723"/>
    <cellStyle name="好_农林水和城市维护标准支出20080505－县区合计_县市旗测算-新科目（含人口规模效应）" xfId="724"/>
    <cellStyle name="好_农林水和城市维护标准支出20080505－县区合计_县市旗测算-新科目（含人口规模效应）_财力性转移支付2010年预算参考数" xfId="725"/>
    <cellStyle name="好_平邑" xfId="726"/>
    <cellStyle name="好_平邑_财力性转移支付2010年预算参考数" xfId="727"/>
    <cellStyle name="好_其他部门(按照总人口测算）—20080416" xfId="728"/>
    <cellStyle name="好_其他部门(按照总人口测算）—20080416_不含人员经费系数" xfId="729"/>
    <cellStyle name="好_其他部门(按照总人口测算）—20080416_不含人员经费系数_财力性转移支付2010年预算参考数" xfId="730"/>
    <cellStyle name="好_其他部门(按照总人口测算）—20080416_民生政策最低支出需求" xfId="731"/>
    <cellStyle name="好_其他部门(按照总人口测算）—20080416_民生政策最低支出需求_财力性转移支付2010年预算参考数" xfId="732"/>
    <cellStyle name="好_其他部门(按照总人口测算）—20080416_县市旗测算-新科目（含人口规模效应）" xfId="733"/>
    <cellStyle name="好_其他部门(按照总人口测算）—20080416_县市旗测算-新科目（含人口规模效应）_财力性转移支付2010年预算参考数" xfId="734"/>
    <cellStyle name="好_青海 缺口县区测算(地方填报)" xfId="735"/>
    <cellStyle name="好_青海 缺口县区测算(地方填报)_财力性转移支付2010年预算参考数" xfId="736"/>
    <cellStyle name="好_全国友协2010年度中央部门决算（草案）" xfId="737"/>
    <cellStyle name="好_缺口县区测算" xfId="738"/>
    <cellStyle name="好_缺口县区测算（11.13）" xfId="739"/>
    <cellStyle name="好_缺口县区测算（11.13）_财力性转移支付2010年预算参考数" xfId="740"/>
    <cellStyle name="好_缺口县区测算(按2007支出增长25%测算)_财力性转移支付2010年预算参考数" xfId="741"/>
    <cellStyle name="好_缺口县区测算(按核定人数)" xfId="742"/>
    <cellStyle name="好_缺口县区测算(按核定人数)_财力性转移支付2010年预算参考数" xfId="743"/>
    <cellStyle name="好_缺口县区测算(财政部标准)_财力性转移支付2010年预算参考数" xfId="744"/>
    <cellStyle name="后继超级链接" xfId="745"/>
    <cellStyle name="好_缺口县区测算_财力性转移支付2010年预算参考数" xfId="746"/>
    <cellStyle name="好_人员工资和公用经费" xfId="747"/>
    <cellStyle name="千位_(人代会用)" xfId="748"/>
    <cellStyle name="好_人员工资和公用经费_财力性转移支付2010年预算参考数" xfId="749"/>
    <cellStyle name="好_人员工资和公用经费2" xfId="750"/>
    <cellStyle name="好_人员工资和公用经费2_财力性转移支付2010年预算参考数" xfId="751"/>
    <cellStyle name="好_人员工资和公用经费3" xfId="752"/>
    <cellStyle name="好_山东省民生支出标准_财力性转移支付2010年预算参考数" xfId="753"/>
    <cellStyle name="好_社保处下达区县2015年指标（第二批）" xfId="754"/>
    <cellStyle name="好_市辖区测算20080510" xfId="755"/>
    <cellStyle name="好_市辖区测算20080510_不含人员经费系数" xfId="756"/>
    <cellStyle name="好_市辖区测算20080510_不含人员经费系数_财力性转移支付2010年预算参考数" xfId="757"/>
    <cellStyle name="好_市辖区测算20080510_财力性转移支付2010年预算参考数" xfId="758"/>
    <cellStyle name="好_市辖区测算20080510_民生政策最低支出需求" xfId="759"/>
    <cellStyle name="好_市辖区测算20080510_民生政策最低支出需求_财力性转移支付2010年预算参考数" xfId="760"/>
    <cellStyle name="好_市辖区测算20080510_县市旗测算-新科目（含人口规模效应）" xfId="761"/>
    <cellStyle name="好_市辖区测算20080510_县市旗测算-新科目（含人口规模效应）_财力性转移支付2010年预算参考数" xfId="762"/>
    <cellStyle name="好_市辖区测算-新科目（20080626）" xfId="763"/>
    <cellStyle name="好_市辖区测算-新科目（20080626）_不含人员经费系数_财力性转移支付2010年预算参考数" xfId="764"/>
    <cellStyle name="好_市辖区测算-新科目（20080626）_财力性转移支付2010年预算参考数" xfId="765"/>
    <cellStyle name="好_市辖区测算-新科目（20080626）_民生政策最低支出需求_财力性转移支付2010年预算参考数" xfId="766"/>
    <cellStyle name="好_市辖区测算-新科目（20080626）_县市旗测算-新科目（含人口规模效应）" xfId="767"/>
    <cellStyle name="好_数据--基础数据--预算组--2015年人代会预算部分--2015.01.20--人代会前第6稿--按姚局意见改--调市级项级明细" xfId="768"/>
    <cellStyle name="好_数据--基础数据--预算组--2015年人代会预算部分--2015.01.20--人代会前第6稿--按姚局意见改--调市级项级明细_政府预算公开模板" xfId="769"/>
    <cellStyle name="好_司法部2010年度中央部门决算（草案）报" xfId="770"/>
    <cellStyle name="好_同德" xfId="771"/>
    <cellStyle name="好_同德_财力性转移支付2010年预算参考数" xfId="772"/>
    <cellStyle name="好_危改资金测算" xfId="773"/>
    <cellStyle name="好_危改资金测算_财力性转移支付2010年预算参考数" xfId="774"/>
    <cellStyle name="好_卫生(按照总人口测算）—20080416" xfId="775"/>
    <cellStyle name="好_卫生(按照总人口测算）—20080416_不含人员经费系数" xfId="776"/>
    <cellStyle name="好_卫生(按照总人口测算）—20080416_不含人员经费系数_财力性转移支付2010年预算参考数" xfId="777"/>
    <cellStyle name="好_卫生(按照总人口测算）—20080416_财力性转移支付2010年预算参考数" xfId="778"/>
    <cellStyle name="好_卫生(按照总人口测算）—20080416_民生政策最低支出需求" xfId="779"/>
    <cellStyle name="好_卫生(按照总人口测算）—20080416_民生政策最低支出需求_财力性转移支付2010年预算参考数" xfId="780"/>
    <cellStyle name="好_卫生(按照总人口测算）—20080416_县市旗测算-新科目（含人口规模效应）" xfId="781"/>
    <cellStyle name="好_卫生(按照总人口测算）—20080416_县市旗测算-新科目（含人口规模效应）_财力性转移支付2010年预算参考数" xfId="782"/>
    <cellStyle name="好_卫生部门" xfId="783"/>
    <cellStyle name="好_卫生部门_财力性转移支付2010年预算参考数" xfId="784"/>
    <cellStyle name="好_文体广播部门" xfId="785"/>
    <cellStyle name="好_文体广播事业(按照总人口测算）—20080416" xfId="786"/>
    <cellStyle name="好_文体广播事业(按照总人口测算）—20080416_不含人员经费系数" xfId="787"/>
    <cellStyle name="好_文体广播事业(按照总人口测算）—20080416_不含人员经费系数_财力性转移支付2010年预算参考数" xfId="788"/>
    <cellStyle name="好_文体广播事业(按照总人口测算）—20080416_财力性转移支付2010年预算参考数" xfId="789"/>
    <cellStyle name="好_文体广播事业(按照总人口测算）—20080416_民生政策最低支出需求" xfId="790"/>
    <cellStyle name="好_文体广播事业(按照总人口测算）—20080416_民生政策最低支出需求_财力性转移支付2010年预算参考数" xfId="791"/>
    <cellStyle name="好_文体广播事业(按照总人口测算）—20080416_县市旗测算-新科目（含人口规模效应）_财力性转移支付2010年预算参考数" xfId="792"/>
    <cellStyle name="好_县区合并测算20080421" xfId="793"/>
    <cellStyle name="好_县区合并测算20080421_不含人员经费系数_财力性转移支付2010年预算参考数" xfId="794"/>
    <cellStyle name="好_县区合并测算20080421_财力性转移支付2010年预算参考数" xfId="795"/>
    <cellStyle name="好_县区合并测算20080421_民生政策最低支出需求" xfId="796"/>
    <cellStyle name="好_县区合并测算20080421_民生政策最低支出需求_财力性转移支付2010年预算参考数" xfId="797"/>
    <cellStyle name="好_县区合并测算20080421_县市旗测算-新科目（含人口规模效应）" xfId="798"/>
    <cellStyle name="好_县区合并测算20080421_县市旗测算-新科目（含人口规模效应）_财力性转移支付2010年预算参考数" xfId="799"/>
    <cellStyle name="好_县区合并测算20080423(按照各省比重）" xfId="800"/>
    <cellStyle name="好_县区合并测算20080423(按照各省比重）_不含人员经费系数_财力性转移支付2010年预算参考数" xfId="801"/>
    <cellStyle name="好_县区合并测算20080423(按照各省比重）_财力性转移支付2010年预算参考数" xfId="802"/>
    <cellStyle name="好_县区合并测算20080423(按照各省比重）_民生政策最低支出需求" xfId="803"/>
    <cellStyle name="好_县区合并测算20080423(按照各省比重）_民生政策最低支出需求_财力性转移支付2010年预算参考数" xfId="804"/>
    <cellStyle name="好_县区合并测算20080423(按照各省比重）_县市旗测算-新科目（含人口规模效应）" xfId="805"/>
    <cellStyle name="好_县区合并测算20080423(按照各省比重）_县市旗测算-新科目（含人口规模效应）_财力性转移支付2010年预算参考数" xfId="806"/>
    <cellStyle name="好_县市旗测算20080508" xfId="807"/>
    <cellStyle name="好_县市旗测算20080508_财力性转移支付2010年预算参考数" xfId="808"/>
    <cellStyle name="好_县市旗测算20080508_民生政策最低支出需求" xfId="809"/>
    <cellStyle name="好_县市旗测算20080508_民生政策最低支出需求_财力性转移支付2010年预算参考数" xfId="810"/>
    <cellStyle name="好_县市旗测算20080508_县市旗测算-新科目（含人口规模效应）" xfId="811"/>
    <cellStyle name="好_县市旗测算20080508_县市旗测算-新科目（含人口规模效应）_财力性转移支付2010年预算参考数" xfId="812"/>
    <cellStyle name="好_县市旗测算-新科目（20080626）" xfId="813"/>
    <cellStyle name="好_县市旗测算-新科目（20080626）_不含人员经费系数" xfId="814"/>
    <cellStyle name="好_县市旗测算-新科目（20080626）_不含人员经费系数_财力性转移支付2010年预算参考数" xfId="815"/>
    <cellStyle name="好_县市旗测算-新科目（20080626）_财力性转移支付2010年预算参考数" xfId="816"/>
    <cellStyle name="好_县市旗测算-新科目（20080626）_民生政策最低支出需求" xfId="817"/>
    <cellStyle name="好_县市旗测算-新科目（20080626）_民生政策最低支出需求_财力性转移支付2010年预算参考数" xfId="818"/>
    <cellStyle name="好_县市旗测算-新科目（20080626）_县市旗测算-新科目（含人口规模效应）" xfId="819"/>
    <cellStyle name="好_县市旗测算-新科目（20080626）_县市旗测算-新科目（含人口规模效应）_财力性转移支付2010年预算参考数" xfId="820"/>
    <cellStyle name="好_县市旗测算-新科目（20080627）" xfId="821"/>
    <cellStyle name="好_县市旗测算-新科目（20080627）_不含人员经费系数" xfId="822"/>
    <cellStyle name="好_重点民生支出需求测算表社保（农村低保）081112" xfId="823"/>
    <cellStyle name="好_县市旗测算-新科目（20080627）_不含人员经费系数_财力性转移支付2010年预算参考数" xfId="824"/>
    <cellStyle name="好_县市旗测算-新科目（20080627）_财力性转移支付2010年预算参考数" xfId="825"/>
    <cellStyle name="好_县市旗测算-新科目（20080627）_民生政策最低支出需求" xfId="826"/>
    <cellStyle name="好_县市旗测算-新科目（20080627）_民生政策最低支出需求_财力性转移支付2010年预算参考数" xfId="827"/>
    <cellStyle name="好_县市旗测算-新科目（20080627）_县市旗测算-新科目（含人口规模效应）" xfId="828"/>
    <cellStyle name="好_县市旗测算-新科目（20080627）_县市旗测算-新科目（含人口规模效应）_财力性转移支付2010年预算参考数" xfId="829"/>
    <cellStyle name="好_一般预算支出口径剔除表_财力性转移支付2010年预算参考数" xfId="830"/>
    <cellStyle name="好_云南 缺口县区测算(地方填报)" xfId="831"/>
    <cellStyle name="好_云南 缺口县区测算(地方填报)_财力性转移支付2010年预算参考数" xfId="832"/>
    <cellStyle name="好_云南省2008年转移支付测算——州市本级考核部分及政策性测算" xfId="833"/>
    <cellStyle name="好_云南省2008年转移支付测算——州市本级考核部分及政策性测算_财力性转移支付2010年预算参考数" xfId="834"/>
    <cellStyle name="好_自行调整差异系数顺序" xfId="835"/>
    <cellStyle name="好_自行调整差异系数顺序_财力性转移支付2010年预算参考数" xfId="836"/>
    <cellStyle name="好_总人口" xfId="837"/>
    <cellStyle name="后继超链接" xfId="838"/>
    <cellStyle name="汇总 2" xfId="839"/>
    <cellStyle name="货币 2" xfId="840"/>
    <cellStyle name="计算 2" xfId="841"/>
    <cellStyle name="检查单元格 2" xfId="842"/>
    <cellStyle name="解释性文本 2" xfId="843"/>
    <cellStyle name="链接单元格 2" xfId="844"/>
    <cellStyle name="霓付 [0]_ +Foil &amp; -FOIL &amp; PAPER" xfId="845"/>
    <cellStyle name="霓付_ +Foil &amp; -FOIL &amp; PAPER" xfId="846"/>
    <cellStyle name="烹拳_ +Foil &amp; -FOIL &amp; PAPER" xfId="847"/>
    <cellStyle name="普通_ 白土" xfId="848"/>
    <cellStyle name="千分位[0]_ 白土" xfId="849"/>
    <cellStyle name="千分位_ 白土" xfId="850"/>
    <cellStyle name="千位[0]_(人代会用)" xfId="851"/>
    <cellStyle name="千位分隔 11" xfId="852"/>
    <cellStyle name="千位分隔 2" xfId="853"/>
    <cellStyle name="千位分隔 2 2" xfId="854"/>
    <cellStyle name="千位分隔 2 2 2" xfId="855"/>
    <cellStyle name="千位分隔 2 3" xfId="856"/>
    <cellStyle name="千位分隔 3 2" xfId="857"/>
    <cellStyle name="千位分隔 3 2 2" xfId="858"/>
    <cellStyle name="千位分隔 3 3" xfId="859"/>
    <cellStyle name="千位分隔 4" xfId="860"/>
    <cellStyle name="千位分隔 4 2" xfId="861"/>
    <cellStyle name="千位分隔 4 2 2" xfId="862"/>
    <cellStyle name="千位分隔 4 3" xfId="863"/>
    <cellStyle name="千位分隔 5" xfId="864"/>
    <cellStyle name="千位分隔 5 2 2" xfId="865"/>
    <cellStyle name="千位分隔 6" xfId="866"/>
    <cellStyle name="千位分隔 6 2" xfId="867"/>
    <cellStyle name="千位分隔 7" xfId="868"/>
    <cellStyle name="千位分隔 8" xfId="869"/>
    <cellStyle name="千位分隔[0] 2" xfId="870"/>
    <cellStyle name="千位分隔[0] 3" xfId="871"/>
    <cellStyle name="千位分隔[0] 4" xfId="872"/>
    <cellStyle name="千位分隔_20151228 2016预算草案中转移支付部分 崔填执行(1)" xfId="873"/>
    <cellStyle name="千位分季_新建 Microsoft Excel 工作表" xfId="874"/>
    <cellStyle name="钎霖_4岿角利" xfId="875"/>
    <cellStyle name="强调 1" xfId="876"/>
    <cellStyle name="强调 2" xfId="877"/>
    <cellStyle name="强调 3" xfId="878"/>
    <cellStyle name="强调文字颜色 1 2" xfId="879"/>
    <cellStyle name="强调文字颜色 2 2" xfId="880"/>
    <cellStyle name="强调文字颜色 3 2" xfId="881"/>
    <cellStyle name="强调文字颜色 5 2" xfId="882"/>
    <cellStyle name="输出 2" xfId="883"/>
    <cellStyle name="输入 2" xfId="884"/>
    <cellStyle name="数字" xfId="885"/>
    <cellStyle name="未定义" xfId="886"/>
    <cellStyle name="小数" xfId="887"/>
    <cellStyle name="样式 1" xfId="888"/>
    <cellStyle name="注释 2" xfId="889"/>
    <cellStyle name="콤마_BOILER-CO1" xfId="890"/>
    <cellStyle name="통화 [0]_BOILER-CO1" xfId="891"/>
    <cellStyle name="표준_0N-HANDLING " xfId="892"/>
    <cellStyle name="好_其他部门(按照总人口测算）—20080416_县市旗测算-新科目（含人口规模效应）_隋心对账单定稿0514 3" xfId="893"/>
  </cellStyles>
  <tableStyles count="0" defaultTableStyle="TableStyleMedium2"/>
  <colors>
    <mruColors>
      <color rgb="00FF0000"/>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showFormulas="1" workbookViewId="0">
      <selection activeCell="A7" sqref="A7"/>
    </sheetView>
  </sheetViews>
  <sheetFormatPr defaultColWidth="8.8" defaultRowHeight="14.25"/>
  <sheetData/>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8"/>
  <sheetViews>
    <sheetView showGridLines="0" showZeros="0" workbookViewId="0">
      <selection activeCell="D6" sqref="D6"/>
    </sheetView>
  </sheetViews>
  <sheetFormatPr defaultColWidth="8.75" defaultRowHeight="15" outlineLevelCol="4"/>
  <cols>
    <col min="1" max="1" width="43.5" style="223" customWidth="1"/>
    <col min="2" max="2" width="21.25" style="224" customWidth="1"/>
    <col min="3" max="3" width="19.125" style="225" customWidth="1"/>
    <col min="4" max="4" width="19.125" style="224" customWidth="1"/>
    <col min="5" max="5" width="19.125" style="226" customWidth="1"/>
    <col min="6" max="22" width="9" style="223"/>
    <col min="23" max="256" width="8.75" style="223"/>
  </cols>
  <sheetData>
    <row r="1" s="220" customFormat="1" ht="54.75" customHeight="1" spans="1:5">
      <c r="A1" s="227" t="s">
        <v>1136</v>
      </c>
      <c r="B1" s="227"/>
      <c r="C1" s="228"/>
      <c r="D1" s="227"/>
      <c r="E1" s="227"/>
    </row>
    <row r="2" s="221" customFormat="1" ht="14.25" spans="1:5">
      <c r="A2" s="27"/>
      <c r="B2" s="229"/>
      <c r="C2" s="230"/>
      <c r="D2" s="229"/>
      <c r="E2" s="231" t="s">
        <v>38</v>
      </c>
    </row>
    <row r="3" s="222" customFormat="1" ht="32.25" customHeight="1" spans="1:5">
      <c r="A3" s="232" t="s">
        <v>1137</v>
      </c>
      <c r="B3" s="233" t="s">
        <v>40</v>
      </c>
      <c r="C3" s="233" t="s">
        <v>41</v>
      </c>
      <c r="D3" s="233" t="s">
        <v>42</v>
      </c>
      <c r="E3" s="234" t="s">
        <v>75</v>
      </c>
    </row>
    <row r="4" ht="27" customHeight="1" spans="1:5">
      <c r="A4" s="235" t="s">
        <v>113</v>
      </c>
      <c r="B4" s="236">
        <f>B5+B10+B21+B29+B36+B40+B43+B47+B50+B56+B59+B64</f>
        <v>525000</v>
      </c>
      <c r="C4" s="236">
        <f>C5+C10+C21+C29+C36+C40+C43+C47+C50+C56+C59+C64</f>
        <v>470000</v>
      </c>
      <c r="D4" s="236">
        <v>469528</v>
      </c>
      <c r="E4" s="237">
        <f t="shared" ref="E4:E16" si="0">D4/C4</f>
        <v>0.998995744680851</v>
      </c>
    </row>
    <row r="5" spans="1:5">
      <c r="A5" s="238" t="s">
        <v>1138</v>
      </c>
      <c r="B5" s="239">
        <f>SUM(B6:B9)</f>
        <v>95400</v>
      </c>
      <c r="C5" s="239">
        <f>SUM(C6:C9)</f>
        <v>95500</v>
      </c>
      <c r="D5" s="239">
        <v>95504</v>
      </c>
      <c r="E5" s="237">
        <f t="shared" si="0"/>
        <v>1.00004188481675</v>
      </c>
    </row>
    <row r="6" spans="1:5">
      <c r="A6" s="238" t="s">
        <v>1139</v>
      </c>
      <c r="B6" s="239">
        <v>46142</v>
      </c>
      <c r="C6" s="239">
        <v>50000</v>
      </c>
      <c r="D6" s="239">
        <v>49966</v>
      </c>
      <c r="E6" s="237">
        <f t="shared" si="0"/>
        <v>0.99932</v>
      </c>
    </row>
    <row r="7" spans="1:5">
      <c r="A7" s="238" t="s">
        <v>1140</v>
      </c>
      <c r="B7" s="239">
        <v>12404</v>
      </c>
      <c r="C7" s="239">
        <v>13500</v>
      </c>
      <c r="D7" s="239">
        <v>13432</v>
      </c>
      <c r="E7" s="237">
        <f t="shared" si="0"/>
        <v>0.994962962962963</v>
      </c>
    </row>
    <row r="8" spans="1:5">
      <c r="A8" s="238" t="s">
        <v>1141</v>
      </c>
      <c r="B8" s="239">
        <v>24229</v>
      </c>
      <c r="C8" s="239">
        <v>26000</v>
      </c>
      <c r="D8" s="239">
        <v>26237</v>
      </c>
      <c r="E8" s="237">
        <f t="shared" si="0"/>
        <v>1.00911538461538</v>
      </c>
    </row>
    <row r="9" spans="1:5">
      <c r="A9" s="238" t="s">
        <v>1142</v>
      </c>
      <c r="B9" s="239">
        <v>12625</v>
      </c>
      <c r="C9" s="239">
        <v>6000</v>
      </c>
      <c r="D9" s="239">
        <v>5869</v>
      </c>
      <c r="E9" s="237">
        <f t="shared" si="0"/>
        <v>0.978166666666667</v>
      </c>
    </row>
    <row r="10" spans="1:5">
      <c r="A10" s="238" t="s">
        <v>1143</v>
      </c>
      <c r="B10" s="239">
        <f>SUM(B11:B20)</f>
        <v>74150</v>
      </c>
      <c r="C10" s="239">
        <f>SUM(C11:C20)</f>
        <v>44304</v>
      </c>
      <c r="D10" s="239">
        <v>43109</v>
      </c>
      <c r="E10" s="237">
        <f t="shared" si="0"/>
        <v>0.973027266161069</v>
      </c>
    </row>
    <row r="11" spans="1:5">
      <c r="A11" s="238" t="s">
        <v>1144</v>
      </c>
      <c r="B11" s="239">
        <v>37713</v>
      </c>
      <c r="C11" s="239">
        <v>23000</v>
      </c>
      <c r="D11" s="239">
        <v>21940</v>
      </c>
      <c r="E11" s="237">
        <f t="shared" si="0"/>
        <v>0.953913043478261</v>
      </c>
    </row>
    <row r="12" spans="1:5">
      <c r="A12" s="238" t="s">
        <v>1145</v>
      </c>
      <c r="B12" s="239">
        <v>43</v>
      </c>
      <c r="C12" s="239">
        <v>30</v>
      </c>
      <c r="D12" s="239">
        <v>25</v>
      </c>
      <c r="E12" s="237">
        <f t="shared" si="0"/>
        <v>0.833333333333333</v>
      </c>
    </row>
    <row r="13" spans="1:5">
      <c r="A13" s="238" t="s">
        <v>1146</v>
      </c>
      <c r="B13" s="239">
        <v>206</v>
      </c>
      <c r="C13" s="239">
        <v>120</v>
      </c>
      <c r="D13" s="239">
        <v>120</v>
      </c>
      <c r="E13" s="237">
        <f t="shared" si="0"/>
        <v>1</v>
      </c>
    </row>
    <row r="14" spans="1:5">
      <c r="A14" s="238" t="s">
        <v>1147</v>
      </c>
      <c r="B14" s="239">
        <v>82</v>
      </c>
      <c r="C14" s="239">
        <v>50</v>
      </c>
      <c r="D14" s="239">
        <v>40</v>
      </c>
      <c r="E14" s="237">
        <f t="shared" si="0"/>
        <v>0.8</v>
      </c>
    </row>
    <row r="15" spans="1:5">
      <c r="A15" s="238" t="s">
        <v>1148</v>
      </c>
      <c r="B15" s="239">
        <v>4114</v>
      </c>
      <c r="C15" s="239">
        <v>2400</v>
      </c>
      <c r="D15" s="239">
        <v>2393</v>
      </c>
      <c r="E15" s="237">
        <f t="shared" si="0"/>
        <v>0.997083333333333</v>
      </c>
    </row>
    <row r="16" spans="1:5">
      <c r="A16" s="238" t="s">
        <v>1149</v>
      </c>
      <c r="B16" s="239">
        <v>14</v>
      </c>
      <c r="C16" s="239">
        <v>4</v>
      </c>
      <c r="D16" s="239">
        <v>4</v>
      </c>
      <c r="E16" s="237">
        <f t="shared" si="0"/>
        <v>1</v>
      </c>
    </row>
    <row r="17" spans="1:5">
      <c r="A17" s="238" t="s">
        <v>1150</v>
      </c>
      <c r="B17" s="239">
        <v>28</v>
      </c>
      <c r="C17" s="239"/>
      <c r="D17" s="239">
        <v>0</v>
      </c>
      <c r="E17" s="237"/>
    </row>
    <row r="18" spans="1:5">
      <c r="A18" s="238" t="s">
        <v>1151</v>
      </c>
      <c r="B18" s="239">
        <v>182</v>
      </c>
      <c r="C18" s="239">
        <v>100</v>
      </c>
      <c r="D18" s="239">
        <v>106</v>
      </c>
      <c r="E18" s="237">
        <f t="shared" ref="E18:E21" si="1">D18/C18</f>
        <v>1.06</v>
      </c>
    </row>
    <row r="19" spans="1:5">
      <c r="A19" s="238" t="s">
        <v>1152</v>
      </c>
      <c r="B19" s="239">
        <v>1016</v>
      </c>
      <c r="C19" s="239">
        <v>600</v>
      </c>
      <c r="D19" s="239">
        <v>591</v>
      </c>
      <c r="E19" s="237">
        <f t="shared" si="1"/>
        <v>0.985</v>
      </c>
    </row>
    <row r="20" spans="1:5">
      <c r="A20" s="238" t="s">
        <v>1153</v>
      </c>
      <c r="B20" s="239">
        <v>30752</v>
      </c>
      <c r="C20" s="239">
        <v>18000</v>
      </c>
      <c r="D20" s="239">
        <v>17890</v>
      </c>
      <c r="E20" s="237">
        <f t="shared" si="1"/>
        <v>0.993888888888889</v>
      </c>
    </row>
    <row r="21" spans="1:5">
      <c r="A21" s="238" t="s">
        <v>1154</v>
      </c>
      <c r="B21" s="239">
        <f>SUM(B22:B28)</f>
        <v>1200</v>
      </c>
      <c r="C21" s="239">
        <f>SUM(C22:C28)</f>
        <v>2070</v>
      </c>
      <c r="D21" s="239">
        <v>2002</v>
      </c>
      <c r="E21" s="237">
        <f t="shared" si="1"/>
        <v>0.967149758454106</v>
      </c>
    </row>
    <row r="22" spans="1:5">
      <c r="A22" s="238" t="s">
        <v>1155</v>
      </c>
      <c r="B22" s="239"/>
      <c r="C22" s="239"/>
      <c r="D22" s="239">
        <v>0</v>
      </c>
      <c r="E22" s="237"/>
    </row>
    <row r="23" spans="1:5">
      <c r="A23" s="238" t="s">
        <v>1156</v>
      </c>
      <c r="B23" s="239">
        <v>10</v>
      </c>
      <c r="C23" s="239">
        <v>20</v>
      </c>
      <c r="D23" s="239">
        <v>18</v>
      </c>
      <c r="E23" s="237">
        <f t="shared" ref="E23:E29" si="2">D23/C23</f>
        <v>0.9</v>
      </c>
    </row>
    <row r="24" spans="1:5">
      <c r="A24" s="238" t="s">
        <v>1157</v>
      </c>
      <c r="B24" s="239"/>
      <c r="C24" s="239"/>
      <c r="D24" s="239">
        <v>0</v>
      </c>
      <c r="E24" s="237"/>
    </row>
    <row r="25" spans="1:5">
      <c r="A25" s="238" t="s">
        <v>1158</v>
      </c>
      <c r="B25" s="239"/>
      <c r="C25" s="239"/>
      <c r="D25" s="239">
        <v>0</v>
      </c>
      <c r="E25" s="237"/>
    </row>
    <row r="26" spans="1:5">
      <c r="A26" s="238" t="s">
        <v>1159</v>
      </c>
      <c r="B26" s="239">
        <v>990</v>
      </c>
      <c r="C26" s="239">
        <v>1700</v>
      </c>
      <c r="D26" s="239">
        <v>1653</v>
      </c>
      <c r="E26" s="237">
        <f t="shared" si="2"/>
        <v>0.972352941176471</v>
      </c>
    </row>
    <row r="27" spans="1:5">
      <c r="A27" s="238" t="s">
        <v>1160</v>
      </c>
      <c r="B27" s="239"/>
      <c r="C27" s="239"/>
      <c r="D27" s="239">
        <v>0</v>
      </c>
      <c r="E27" s="237"/>
    </row>
    <row r="28" spans="1:5">
      <c r="A28" s="238" t="s">
        <v>1161</v>
      </c>
      <c r="B28" s="239">
        <v>200</v>
      </c>
      <c r="C28" s="239">
        <v>350</v>
      </c>
      <c r="D28" s="239">
        <v>331</v>
      </c>
      <c r="E28" s="237">
        <f t="shared" si="2"/>
        <v>0.945714285714286</v>
      </c>
    </row>
    <row r="29" spans="1:5">
      <c r="A29" s="238" t="s">
        <v>1162</v>
      </c>
      <c r="B29" s="239">
        <f>SUM(B30:B35)</f>
        <v>0</v>
      </c>
      <c r="C29" s="239">
        <f>SUM(C30:C35)</f>
        <v>1300</v>
      </c>
      <c r="D29" s="239">
        <v>1300</v>
      </c>
      <c r="E29" s="237">
        <f t="shared" si="2"/>
        <v>1</v>
      </c>
    </row>
    <row r="30" spans="1:5">
      <c r="A30" s="238" t="s">
        <v>1155</v>
      </c>
      <c r="B30" s="239"/>
      <c r="C30" s="239"/>
      <c r="D30" s="239">
        <v>0</v>
      </c>
      <c r="E30" s="237"/>
    </row>
    <row r="31" spans="1:5">
      <c r="A31" s="238" t="s">
        <v>1156</v>
      </c>
      <c r="B31" s="239"/>
      <c r="C31" s="239"/>
      <c r="D31" s="239">
        <v>0</v>
      </c>
      <c r="E31" s="237"/>
    </row>
    <row r="32" spans="1:5">
      <c r="A32" s="238" t="s">
        <v>1157</v>
      </c>
      <c r="B32" s="239"/>
      <c r="C32" s="239"/>
      <c r="D32" s="239">
        <v>0</v>
      </c>
      <c r="E32" s="237"/>
    </row>
    <row r="33" spans="1:5">
      <c r="A33" s="238" t="s">
        <v>1159</v>
      </c>
      <c r="B33" s="239"/>
      <c r="C33" s="239">
        <v>1300</v>
      </c>
      <c r="D33" s="239">
        <v>1300</v>
      </c>
      <c r="E33" s="237">
        <f t="shared" ref="E33:E38" si="3">D33/C33</f>
        <v>1</v>
      </c>
    </row>
    <row r="34" spans="1:5">
      <c r="A34" s="238" t="s">
        <v>1160</v>
      </c>
      <c r="B34" s="239"/>
      <c r="C34" s="239"/>
      <c r="D34" s="239">
        <v>0</v>
      </c>
      <c r="E34" s="237"/>
    </row>
    <row r="35" spans="1:5">
      <c r="A35" s="238" t="s">
        <v>1161</v>
      </c>
      <c r="B35" s="239"/>
      <c r="C35" s="239"/>
      <c r="D35" s="239">
        <v>0</v>
      </c>
      <c r="E35" s="237"/>
    </row>
    <row r="36" spans="1:5">
      <c r="A36" s="238" t="s">
        <v>1163</v>
      </c>
      <c r="B36" s="239">
        <f>SUM(B37:B39)</f>
        <v>183535</v>
      </c>
      <c r="C36" s="239">
        <f>SUM(C37:C39)</f>
        <v>204000</v>
      </c>
      <c r="D36" s="239">
        <v>207270</v>
      </c>
      <c r="E36" s="237">
        <f t="shared" si="3"/>
        <v>1.01602941176471</v>
      </c>
    </row>
    <row r="37" spans="1:5">
      <c r="A37" s="238" t="s">
        <v>1164</v>
      </c>
      <c r="B37" s="239">
        <v>145742</v>
      </c>
      <c r="C37" s="239">
        <v>158000</v>
      </c>
      <c r="D37" s="239">
        <v>162106</v>
      </c>
      <c r="E37" s="237">
        <f t="shared" si="3"/>
        <v>1.02598734177215</v>
      </c>
    </row>
    <row r="38" spans="1:5">
      <c r="A38" s="238" t="s">
        <v>1165</v>
      </c>
      <c r="B38" s="239">
        <v>37793</v>
      </c>
      <c r="C38" s="239">
        <v>46000</v>
      </c>
      <c r="D38" s="239">
        <v>45164</v>
      </c>
      <c r="E38" s="237">
        <f t="shared" si="3"/>
        <v>0.981826086956522</v>
      </c>
    </row>
    <row r="39" spans="1:5">
      <c r="A39" s="238" t="s">
        <v>1166</v>
      </c>
      <c r="B39" s="239"/>
      <c r="C39" s="239"/>
      <c r="D39" s="239">
        <v>0</v>
      </c>
      <c r="E39" s="237"/>
    </row>
    <row r="40" spans="1:5">
      <c r="A40" s="238" t="s">
        <v>1167</v>
      </c>
      <c r="B40" s="239">
        <f>B41+B42</f>
        <v>12000</v>
      </c>
      <c r="C40" s="239">
        <f>C41+C42</f>
        <v>1400</v>
      </c>
      <c r="D40" s="239">
        <v>1349</v>
      </c>
      <c r="E40" s="237">
        <f t="shared" ref="E40:E43" si="4">D40/C40</f>
        <v>0.963571428571429</v>
      </c>
    </row>
    <row r="41" spans="1:5">
      <c r="A41" s="238" t="s">
        <v>1168</v>
      </c>
      <c r="B41" s="239">
        <v>12000</v>
      </c>
      <c r="C41" s="239">
        <v>1400</v>
      </c>
      <c r="D41" s="239">
        <v>1349</v>
      </c>
      <c r="E41" s="237">
        <f t="shared" si="4"/>
        <v>0.963571428571429</v>
      </c>
    </row>
    <row r="42" spans="1:5">
      <c r="A42" s="238" t="s">
        <v>1169</v>
      </c>
      <c r="B42" s="239"/>
      <c r="C42" s="239"/>
      <c r="D42" s="239">
        <v>0</v>
      </c>
      <c r="E42" s="237"/>
    </row>
    <row r="43" spans="1:5">
      <c r="A43" s="238" t="s">
        <v>1170</v>
      </c>
      <c r="B43" s="239">
        <f>SUM(B44:B46)</f>
        <v>0</v>
      </c>
      <c r="C43" s="239">
        <f>SUM(C44:C46)</f>
        <v>1250</v>
      </c>
      <c r="D43" s="239">
        <v>1215</v>
      </c>
      <c r="E43" s="237">
        <f t="shared" si="4"/>
        <v>0.972</v>
      </c>
    </row>
    <row r="44" spans="1:5">
      <c r="A44" s="238" t="s">
        <v>1171</v>
      </c>
      <c r="B44" s="239"/>
      <c r="C44" s="239"/>
      <c r="D44" s="239">
        <v>0</v>
      </c>
      <c r="E44" s="237"/>
    </row>
    <row r="45" spans="1:5">
      <c r="A45" s="238" t="s">
        <v>1172</v>
      </c>
      <c r="B45" s="239"/>
      <c r="C45" s="239"/>
      <c r="D45" s="239">
        <v>0</v>
      </c>
      <c r="E45" s="237"/>
    </row>
    <row r="46" spans="1:5">
      <c r="A46" s="238" t="s">
        <v>1173</v>
      </c>
      <c r="B46" s="239"/>
      <c r="C46" s="239">
        <v>1250</v>
      </c>
      <c r="D46" s="239">
        <v>1215</v>
      </c>
      <c r="E46" s="237">
        <f t="shared" ref="E46:E52" si="5">D46/C46</f>
        <v>0.972</v>
      </c>
    </row>
    <row r="47" spans="1:5">
      <c r="A47" s="238" t="s">
        <v>1174</v>
      </c>
      <c r="B47" s="239">
        <f>B48+B49</f>
        <v>0</v>
      </c>
      <c r="C47" s="239">
        <f>C48+C49</f>
        <v>60</v>
      </c>
      <c r="D47" s="239">
        <v>60</v>
      </c>
      <c r="E47" s="237">
        <f t="shared" si="5"/>
        <v>1</v>
      </c>
    </row>
    <row r="48" spans="1:5">
      <c r="A48" s="238" t="s">
        <v>1175</v>
      </c>
      <c r="B48" s="239"/>
      <c r="C48" s="239"/>
      <c r="D48" s="239">
        <v>0</v>
      </c>
      <c r="E48" s="237"/>
    </row>
    <row r="49" spans="1:5">
      <c r="A49" s="238" t="s">
        <v>1176</v>
      </c>
      <c r="B49" s="239"/>
      <c r="C49" s="239">
        <v>60</v>
      </c>
      <c r="D49" s="239">
        <v>60</v>
      </c>
      <c r="E49" s="237">
        <f t="shared" si="5"/>
        <v>1</v>
      </c>
    </row>
    <row r="50" spans="1:5">
      <c r="A50" s="238" t="s">
        <v>1177</v>
      </c>
      <c r="B50" s="239">
        <f>SUM(B51:B55)</f>
        <v>62715</v>
      </c>
      <c r="C50" s="239">
        <f>SUM(C51:C55)</f>
        <v>66201</v>
      </c>
      <c r="D50" s="239">
        <v>64857</v>
      </c>
      <c r="E50" s="237">
        <f t="shared" si="5"/>
        <v>0.979698191870213</v>
      </c>
    </row>
    <row r="51" spans="1:5">
      <c r="A51" s="238" t="s">
        <v>1178</v>
      </c>
      <c r="B51" s="239">
        <v>1529</v>
      </c>
      <c r="C51" s="239">
        <v>1600</v>
      </c>
      <c r="D51" s="239">
        <v>1581</v>
      </c>
      <c r="E51" s="237">
        <f t="shared" si="5"/>
        <v>0.988125</v>
      </c>
    </row>
    <row r="52" spans="1:5">
      <c r="A52" s="238" t="s">
        <v>1179</v>
      </c>
      <c r="B52" s="239">
        <v>1</v>
      </c>
      <c r="C52" s="239">
        <v>1</v>
      </c>
      <c r="D52" s="239">
        <v>1</v>
      </c>
      <c r="E52" s="237">
        <f t="shared" si="5"/>
        <v>1</v>
      </c>
    </row>
    <row r="53" spans="1:5">
      <c r="A53" s="238" t="s">
        <v>1180</v>
      </c>
      <c r="B53" s="239"/>
      <c r="C53" s="239"/>
      <c r="D53" s="239">
        <v>0</v>
      </c>
      <c r="E53" s="237"/>
    </row>
    <row r="54" spans="1:5">
      <c r="A54" s="238" t="s">
        <v>1181</v>
      </c>
      <c r="B54" s="239">
        <v>9111</v>
      </c>
      <c r="C54" s="239">
        <v>9600</v>
      </c>
      <c r="D54" s="239">
        <v>9422</v>
      </c>
      <c r="E54" s="237">
        <f t="shared" ref="E54:E57" si="6">D54/C54</f>
        <v>0.981458333333333</v>
      </c>
    </row>
    <row r="55" spans="1:5">
      <c r="A55" s="238" t="s">
        <v>1182</v>
      </c>
      <c r="B55" s="239">
        <v>52074</v>
      </c>
      <c r="C55" s="239">
        <v>55000</v>
      </c>
      <c r="D55" s="239">
        <v>53853</v>
      </c>
      <c r="E55" s="237">
        <f t="shared" si="6"/>
        <v>0.979145454545455</v>
      </c>
    </row>
    <row r="56" spans="1:5">
      <c r="A56" s="238" t="s">
        <v>1183</v>
      </c>
      <c r="B56" s="239">
        <f>B57+B58</f>
        <v>78000</v>
      </c>
      <c r="C56" s="239">
        <f>C57+C58</f>
        <v>44800</v>
      </c>
      <c r="D56" s="239">
        <v>43772</v>
      </c>
      <c r="E56" s="237">
        <f t="shared" si="6"/>
        <v>0.977053571428571</v>
      </c>
    </row>
    <row r="57" spans="1:5">
      <c r="A57" s="238" t="s">
        <v>1184</v>
      </c>
      <c r="B57" s="239">
        <v>78000</v>
      </c>
      <c r="C57" s="239">
        <v>44800</v>
      </c>
      <c r="D57" s="239">
        <v>43772</v>
      </c>
      <c r="E57" s="237">
        <f t="shared" si="6"/>
        <v>0.977053571428571</v>
      </c>
    </row>
    <row r="58" spans="1:5">
      <c r="A58" s="238" t="s">
        <v>505</v>
      </c>
      <c r="B58" s="239"/>
      <c r="C58" s="239"/>
      <c r="D58" s="239">
        <v>0</v>
      </c>
      <c r="E58" s="237"/>
    </row>
    <row r="59" spans="1:5">
      <c r="A59" s="238" t="s">
        <v>1185</v>
      </c>
      <c r="B59" s="239">
        <f>SUM(B60:B63)</f>
        <v>5700</v>
      </c>
      <c r="C59" s="239">
        <f>SUM(C60:C63)</f>
        <v>5615</v>
      </c>
      <c r="D59" s="239">
        <v>5615</v>
      </c>
      <c r="E59" s="237">
        <f t="shared" ref="E59:E62" si="7">D59/C59</f>
        <v>1</v>
      </c>
    </row>
    <row r="60" spans="1:5">
      <c r="A60" s="238" t="s">
        <v>1186</v>
      </c>
      <c r="B60" s="239">
        <v>5700</v>
      </c>
      <c r="C60" s="239">
        <v>5613</v>
      </c>
      <c r="D60" s="239">
        <v>5613</v>
      </c>
      <c r="E60" s="237">
        <f t="shared" si="7"/>
        <v>1</v>
      </c>
    </row>
    <row r="61" spans="1:5">
      <c r="A61" s="238" t="s">
        <v>1187</v>
      </c>
      <c r="B61" s="239"/>
      <c r="C61" s="239"/>
      <c r="D61" s="239">
        <v>0</v>
      </c>
      <c r="E61" s="237"/>
    </row>
    <row r="62" spans="1:5">
      <c r="A62" s="238" t="s">
        <v>1188</v>
      </c>
      <c r="B62" s="239"/>
      <c r="C62" s="239">
        <v>2</v>
      </c>
      <c r="D62" s="239">
        <v>2</v>
      </c>
      <c r="E62" s="237">
        <f t="shared" si="7"/>
        <v>1</v>
      </c>
    </row>
    <row r="63" spans="1:5">
      <c r="A63" s="238" t="s">
        <v>1189</v>
      </c>
      <c r="B63" s="239"/>
      <c r="C63" s="239"/>
      <c r="D63" s="239">
        <v>0</v>
      </c>
      <c r="E63" s="237"/>
    </row>
    <row r="64" spans="1:5">
      <c r="A64" s="238" t="s">
        <v>99</v>
      </c>
      <c r="B64" s="239">
        <f>SUM(B65:B68)</f>
        <v>12300</v>
      </c>
      <c r="C64" s="239">
        <f>SUM(C65:C68)</f>
        <v>3500</v>
      </c>
      <c r="D64" s="239">
        <v>3475</v>
      </c>
      <c r="E64" s="237">
        <f>D64/C64</f>
        <v>0.992857142857143</v>
      </c>
    </row>
    <row r="65" spans="1:5">
      <c r="A65" s="238" t="s">
        <v>1190</v>
      </c>
      <c r="B65" s="239"/>
      <c r="C65" s="239"/>
      <c r="D65" s="239">
        <v>0</v>
      </c>
      <c r="E65" s="237"/>
    </row>
    <row r="66" spans="1:5">
      <c r="A66" s="238" t="s">
        <v>1191</v>
      </c>
      <c r="B66" s="239"/>
      <c r="C66" s="239"/>
      <c r="D66" s="239">
        <v>0</v>
      </c>
      <c r="E66" s="237"/>
    </row>
    <row r="67" spans="1:5">
      <c r="A67" s="238" t="s">
        <v>1192</v>
      </c>
      <c r="B67" s="239"/>
      <c r="C67" s="239"/>
      <c r="D67" s="239">
        <v>0</v>
      </c>
      <c r="E67" s="237"/>
    </row>
    <row r="68" spans="1:5">
      <c r="A68" s="238" t="s">
        <v>982</v>
      </c>
      <c r="B68" s="239">
        <v>12300</v>
      </c>
      <c r="C68" s="239">
        <v>3500</v>
      </c>
      <c r="D68" s="239">
        <v>3475</v>
      </c>
      <c r="E68" s="237">
        <f>D68/C68</f>
        <v>0.992857142857143</v>
      </c>
    </row>
  </sheetData>
  <mergeCells count="1">
    <mergeCell ref="A1:E1"/>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8"/>
  <sheetViews>
    <sheetView workbookViewId="0">
      <selection activeCell="D7" sqref="D7"/>
    </sheetView>
  </sheetViews>
  <sheetFormatPr defaultColWidth="8.75" defaultRowHeight="15" outlineLevelCol="4"/>
  <cols>
    <col min="1" max="1" width="41.75" style="223" customWidth="1"/>
    <col min="2" max="2" width="19.125" style="224" customWidth="1"/>
    <col min="3" max="3" width="19.125" style="225" customWidth="1"/>
    <col min="4" max="4" width="19.125" style="224" customWidth="1"/>
    <col min="5" max="5" width="19.125" style="226" customWidth="1"/>
    <col min="6" max="22" width="9" style="223"/>
    <col min="23" max="256" width="8.75" style="223"/>
  </cols>
  <sheetData>
    <row r="1" s="220" customFormat="1" ht="54.75" customHeight="1" spans="1:5">
      <c r="A1" s="227" t="s">
        <v>1193</v>
      </c>
      <c r="B1" s="227"/>
      <c r="C1" s="228"/>
      <c r="D1" s="227"/>
      <c r="E1" s="227"/>
    </row>
    <row r="2" s="221" customFormat="1" ht="14.25" spans="1:5">
      <c r="A2" s="27"/>
      <c r="B2" s="229"/>
      <c r="C2" s="230"/>
      <c r="D2" s="229"/>
      <c r="E2" s="231" t="s">
        <v>38</v>
      </c>
    </row>
    <row r="3" s="222" customFormat="1" ht="32.25" customHeight="1" spans="1:5">
      <c r="A3" s="232" t="s">
        <v>1137</v>
      </c>
      <c r="B3" s="233" t="s">
        <v>1194</v>
      </c>
      <c r="C3" s="233" t="s">
        <v>41</v>
      </c>
      <c r="D3" s="233" t="s">
        <v>42</v>
      </c>
      <c r="E3" s="234" t="s">
        <v>75</v>
      </c>
    </row>
    <row r="4" ht="27" customHeight="1" spans="1:5">
      <c r="A4" s="235" t="s">
        <v>113</v>
      </c>
      <c r="B4" s="236">
        <f>B5+B10+B21+B29+B36+B40+B43+B47+B50+B56+B59+B64</f>
        <v>264614</v>
      </c>
      <c r="C4" s="236">
        <f>C5+C10+C21+C29+C36+C40+C43+C47+C50+C56+C59+C64</f>
        <v>285300</v>
      </c>
      <c r="D4" s="236">
        <v>285149</v>
      </c>
      <c r="E4" s="237">
        <f>D4/C4</f>
        <v>0.999470732562215</v>
      </c>
    </row>
    <row r="5" spans="1:5">
      <c r="A5" s="238" t="s">
        <v>1138</v>
      </c>
      <c r="B5" s="239">
        <f>SUM(B6:B9)</f>
        <v>85987</v>
      </c>
      <c r="C5" s="239">
        <f>SUM(C6:C9)</f>
        <v>93000</v>
      </c>
      <c r="D5" s="239">
        <v>93113</v>
      </c>
      <c r="E5" s="237">
        <f t="shared" ref="E5:E38" si="0">D5/C5</f>
        <v>1.00121505376344</v>
      </c>
    </row>
    <row r="6" spans="1:5">
      <c r="A6" s="238" t="s">
        <v>1139</v>
      </c>
      <c r="B6" s="239">
        <v>46142</v>
      </c>
      <c r="C6" s="239">
        <v>50000</v>
      </c>
      <c r="D6" s="239">
        <v>49966</v>
      </c>
      <c r="E6" s="237">
        <f t="shared" si="0"/>
        <v>0.99932</v>
      </c>
    </row>
    <row r="7" spans="1:5">
      <c r="A7" s="238" t="s">
        <v>1140</v>
      </c>
      <c r="B7" s="239">
        <v>12404</v>
      </c>
      <c r="C7" s="239">
        <v>13500</v>
      </c>
      <c r="D7" s="239">
        <v>13432</v>
      </c>
      <c r="E7" s="237">
        <f t="shared" si="0"/>
        <v>0.994962962962963</v>
      </c>
    </row>
    <row r="8" spans="1:5">
      <c r="A8" s="238" t="s">
        <v>1141</v>
      </c>
      <c r="B8" s="239">
        <v>24229</v>
      </c>
      <c r="C8" s="239">
        <v>26000</v>
      </c>
      <c r="D8" s="239">
        <v>26237</v>
      </c>
      <c r="E8" s="237">
        <f t="shared" si="0"/>
        <v>1.00911538461538</v>
      </c>
    </row>
    <row r="9" spans="1:5">
      <c r="A9" s="238" t="s">
        <v>1142</v>
      </c>
      <c r="B9" s="239">
        <v>3212</v>
      </c>
      <c r="C9" s="239">
        <v>3500</v>
      </c>
      <c r="D9" s="239">
        <v>3478</v>
      </c>
      <c r="E9" s="237">
        <f t="shared" si="0"/>
        <v>0.993714285714286</v>
      </c>
    </row>
    <row r="10" spans="1:5">
      <c r="A10" s="238" t="s">
        <v>1143</v>
      </c>
      <c r="B10" s="239">
        <f>SUM(B11:B20)</f>
        <v>6618</v>
      </c>
      <c r="C10" s="239">
        <f>SUM(C11:C20)</f>
        <v>6049</v>
      </c>
      <c r="D10" s="239">
        <v>5924</v>
      </c>
      <c r="E10" s="237">
        <f t="shared" si="0"/>
        <v>0.979335427343363</v>
      </c>
    </row>
    <row r="11" spans="1:5">
      <c r="A11" s="238" t="s">
        <v>1144</v>
      </c>
      <c r="B11" s="239">
        <v>5163</v>
      </c>
      <c r="C11" s="239">
        <v>4500</v>
      </c>
      <c r="D11" s="239">
        <v>4360</v>
      </c>
      <c r="E11" s="237">
        <f t="shared" si="0"/>
        <v>0.968888888888889</v>
      </c>
    </row>
    <row r="12" spans="1:5">
      <c r="A12" s="238" t="s">
        <v>1145</v>
      </c>
      <c r="B12" s="239">
        <v>7</v>
      </c>
      <c r="C12" s="239">
        <v>5</v>
      </c>
      <c r="D12" s="239">
        <v>5</v>
      </c>
      <c r="E12" s="237">
        <f t="shared" si="0"/>
        <v>1</v>
      </c>
    </row>
    <row r="13" spans="1:5">
      <c r="A13" s="238" t="s">
        <v>1146</v>
      </c>
      <c r="B13" s="239">
        <v>188</v>
      </c>
      <c r="C13" s="239">
        <v>120</v>
      </c>
      <c r="D13" s="239">
        <v>115</v>
      </c>
      <c r="E13" s="237">
        <f t="shared" si="0"/>
        <v>0.958333333333333</v>
      </c>
    </row>
    <row r="14" spans="1:5">
      <c r="A14" s="238" t="s">
        <v>1147</v>
      </c>
      <c r="B14" s="239">
        <v>82</v>
      </c>
      <c r="C14" s="239">
        <v>50</v>
      </c>
      <c r="D14" s="239">
        <v>40</v>
      </c>
      <c r="E14" s="237">
        <f t="shared" si="0"/>
        <v>0.8</v>
      </c>
    </row>
    <row r="15" spans="1:5">
      <c r="A15" s="238" t="s">
        <v>1148</v>
      </c>
      <c r="B15" s="239">
        <v>321</v>
      </c>
      <c r="C15" s="239">
        <v>360</v>
      </c>
      <c r="D15" s="239">
        <v>357</v>
      </c>
      <c r="E15" s="237">
        <f t="shared" si="0"/>
        <v>0.991666666666667</v>
      </c>
    </row>
    <row r="16" spans="1:5">
      <c r="A16" s="238" t="s">
        <v>1149</v>
      </c>
      <c r="B16" s="239">
        <v>14</v>
      </c>
      <c r="C16" s="239">
        <v>4</v>
      </c>
      <c r="D16" s="239">
        <v>4</v>
      </c>
      <c r="E16" s="237">
        <f t="shared" si="0"/>
        <v>1</v>
      </c>
    </row>
    <row r="17" spans="1:5">
      <c r="A17" s="238" t="s">
        <v>1150</v>
      </c>
      <c r="B17" s="239">
        <v>28</v>
      </c>
      <c r="C17" s="239"/>
      <c r="D17" s="239">
        <v>0</v>
      </c>
      <c r="E17" s="237"/>
    </row>
    <row r="18" spans="1:5">
      <c r="A18" s="238" t="s">
        <v>1151</v>
      </c>
      <c r="B18" s="239">
        <v>155</v>
      </c>
      <c r="C18" s="239">
        <v>100</v>
      </c>
      <c r="D18" s="239">
        <v>105</v>
      </c>
      <c r="E18" s="237">
        <f t="shared" si="0"/>
        <v>1.05</v>
      </c>
    </row>
    <row r="19" spans="1:5">
      <c r="A19" s="238" t="s">
        <v>1152</v>
      </c>
      <c r="B19" s="239">
        <v>384</v>
      </c>
      <c r="C19" s="239">
        <v>310</v>
      </c>
      <c r="D19" s="239">
        <v>311</v>
      </c>
      <c r="E19" s="237">
        <f t="shared" si="0"/>
        <v>1.00322580645161</v>
      </c>
    </row>
    <row r="20" spans="1:5">
      <c r="A20" s="238" t="s">
        <v>1153</v>
      </c>
      <c r="B20" s="239">
        <v>276</v>
      </c>
      <c r="C20" s="239">
        <v>600</v>
      </c>
      <c r="D20" s="239">
        <v>627</v>
      </c>
      <c r="E20" s="237">
        <f t="shared" si="0"/>
        <v>1.045</v>
      </c>
    </row>
    <row r="21" spans="1:5">
      <c r="A21" s="238" t="s">
        <v>1154</v>
      </c>
      <c r="B21" s="239">
        <f>SUM(B22:B28)</f>
        <v>0</v>
      </c>
      <c r="C21" s="239">
        <f>SUM(C22:C28)</f>
        <v>0</v>
      </c>
      <c r="D21" s="239">
        <v>0</v>
      </c>
      <c r="E21" s="237"/>
    </row>
    <row r="22" spans="1:5">
      <c r="A22" s="238" t="s">
        <v>1155</v>
      </c>
      <c r="B22" s="239"/>
      <c r="C22" s="239"/>
      <c r="D22" s="239">
        <v>0</v>
      </c>
      <c r="E22" s="237"/>
    </row>
    <row r="23" spans="1:5">
      <c r="A23" s="238" t="s">
        <v>1156</v>
      </c>
      <c r="B23" s="239"/>
      <c r="C23" s="239"/>
      <c r="D23" s="239">
        <v>0</v>
      </c>
      <c r="E23" s="237"/>
    </row>
    <row r="24" spans="1:5">
      <c r="A24" s="238" t="s">
        <v>1157</v>
      </c>
      <c r="B24" s="239"/>
      <c r="C24" s="239"/>
      <c r="D24" s="239">
        <v>0</v>
      </c>
      <c r="E24" s="237"/>
    </row>
    <row r="25" spans="1:5">
      <c r="A25" s="238" t="s">
        <v>1158</v>
      </c>
      <c r="B25" s="239"/>
      <c r="C25" s="239"/>
      <c r="D25" s="239">
        <v>0</v>
      </c>
      <c r="E25" s="237"/>
    </row>
    <row r="26" spans="1:5">
      <c r="A26" s="238" t="s">
        <v>1159</v>
      </c>
      <c r="B26" s="239"/>
      <c r="C26" s="239"/>
      <c r="D26" s="239">
        <v>0</v>
      </c>
      <c r="E26" s="237"/>
    </row>
    <row r="27" spans="1:5">
      <c r="A27" s="238" t="s">
        <v>1160</v>
      </c>
      <c r="B27" s="239"/>
      <c r="C27" s="239"/>
      <c r="D27" s="239">
        <v>0</v>
      </c>
      <c r="E27" s="237"/>
    </row>
    <row r="28" spans="1:5">
      <c r="A28" s="238" t="s">
        <v>1161</v>
      </c>
      <c r="B28" s="239"/>
      <c r="C28" s="239"/>
      <c r="D28" s="239">
        <v>0</v>
      </c>
      <c r="E28" s="237"/>
    </row>
    <row r="29" spans="1:5">
      <c r="A29" s="238" t="s">
        <v>1162</v>
      </c>
      <c r="B29" s="239">
        <f>SUM(B30:B35)</f>
        <v>0</v>
      </c>
      <c r="C29" s="239">
        <f>SUM(C30:C35)</f>
        <v>0</v>
      </c>
      <c r="D29" s="239">
        <v>0</v>
      </c>
      <c r="E29" s="237"/>
    </row>
    <row r="30" spans="1:5">
      <c r="A30" s="238" t="s">
        <v>1155</v>
      </c>
      <c r="B30" s="239"/>
      <c r="C30" s="239"/>
      <c r="D30" s="239">
        <v>0</v>
      </c>
      <c r="E30" s="237"/>
    </row>
    <row r="31" spans="1:5">
      <c r="A31" s="238" t="s">
        <v>1156</v>
      </c>
      <c r="B31" s="239"/>
      <c r="C31" s="239"/>
      <c r="D31" s="239">
        <v>0</v>
      </c>
      <c r="E31" s="237"/>
    </row>
    <row r="32" spans="1:5">
      <c r="A32" s="238" t="s">
        <v>1157</v>
      </c>
      <c r="B32" s="239"/>
      <c r="C32" s="239"/>
      <c r="D32" s="239">
        <v>0</v>
      </c>
      <c r="E32" s="237"/>
    </row>
    <row r="33" spans="1:5">
      <c r="A33" s="238" t="s">
        <v>1159</v>
      </c>
      <c r="B33" s="239"/>
      <c r="C33" s="239"/>
      <c r="D33" s="239">
        <v>0</v>
      </c>
      <c r="E33" s="237"/>
    </row>
    <row r="34" spans="1:5">
      <c r="A34" s="238" t="s">
        <v>1160</v>
      </c>
      <c r="B34" s="239"/>
      <c r="C34" s="239"/>
      <c r="D34" s="239">
        <v>0</v>
      </c>
      <c r="E34" s="237"/>
    </row>
    <row r="35" spans="1:5">
      <c r="A35" s="238" t="s">
        <v>1161</v>
      </c>
      <c r="B35" s="239"/>
      <c r="C35" s="239"/>
      <c r="D35" s="239">
        <v>0</v>
      </c>
      <c r="E35" s="237"/>
    </row>
    <row r="36" spans="1:5">
      <c r="A36" s="238" t="s">
        <v>1163</v>
      </c>
      <c r="B36" s="239">
        <f>SUM(B37:B39)</f>
        <v>162608</v>
      </c>
      <c r="C36" s="239">
        <f>SUM(C37:C39)</f>
        <v>173000</v>
      </c>
      <c r="D36" s="239">
        <v>172918</v>
      </c>
      <c r="E36" s="237">
        <f t="shared" si="0"/>
        <v>0.999526011560694</v>
      </c>
    </row>
    <row r="37" spans="1:5">
      <c r="A37" s="238" t="s">
        <v>1164</v>
      </c>
      <c r="B37" s="239">
        <v>145742</v>
      </c>
      <c r="C37" s="239">
        <v>158000</v>
      </c>
      <c r="D37" s="239">
        <v>157821</v>
      </c>
      <c r="E37" s="237">
        <f t="shared" si="0"/>
        <v>0.998867088607595</v>
      </c>
    </row>
    <row r="38" spans="1:5">
      <c r="A38" s="238" t="s">
        <v>1165</v>
      </c>
      <c r="B38" s="239">
        <v>16866</v>
      </c>
      <c r="C38" s="239">
        <v>15000</v>
      </c>
      <c r="D38" s="239">
        <v>15097</v>
      </c>
      <c r="E38" s="237">
        <f t="shared" si="0"/>
        <v>1.00646666666667</v>
      </c>
    </row>
    <row r="39" spans="1:5">
      <c r="A39" s="238" t="s">
        <v>1166</v>
      </c>
      <c r="B39" s="239"/>
      <c r="C39" s="239"/>
      <c r="D39" s="239">
        <v>0</v>
      </c>
      <c r="E39" s="237"/>
    </row>
    <row r="40" spans="1:5">
      <c r="A40" s="238" t="s">
        <v>1167</v>
      </c>
      <c r="B40" s="239">
        <f>B41+B42</f>
        <v>0</v>
      </c>
      <c r="C40" s="239">
        <f>C41+C42</f>
        <v>0</v>
      </c>
      <c r="D40" s="239">
        <v>0</v>
      </c>
      <c r="E40" s="237"/>
    </row>
    <row r="41" spans="1:5">
      <c r="A41" s="238" t="s">
        <v>1168</v>
      </c>
      <c r="B41" s="239"/>
      <c r="C41" s="239"/>
      <c r="D41" s="239">
        <v>0</v>
      </c>
      <c r="E41" s="237"/>
    </row>
    <row r="42" spans="1:5">
      <c r="A42" s="238" t="s">
        <v>1169</v>
      </c>
      <c r="B42" s="239"/>
      <c r="C42" s="239"/>
      <c r="D42" s="239">
        <v>0</v>
      </c>
      <c r="E42" s="237"/>
    </row>
    <row r="43" spans="1:5">
      <c r="A43" s="238" t="s">
        <v>1170</v>
      </c>
      <c r="B43" s="239">
        <f>SUM(B44:B46)</f>
        <v>0</v>
      </c>
      <c r="C43" s="239">
        <f>SUM(C44:C46)</f>
        <v>0</v>
      </c>
      <c r="D43" s="239">
        <v>0</v>
      </c>
      <c r="E43" s="237"/>
    </row>
    <row r="44" spans="1:5">
      <c r="A44" s="238" t="s">
        <v>1171</v>
      </c>
      <c r="B44" s="239"/>
      <c r="C44" s="239"/>
      <c r="D44" s="239">
        <v>0</v>
      </c>
      <c r="E44" s="237"/>
    </row>
    <row r="45" spans="1:5">
      <c r="A45" s="238" t="s">
        <v>1172</v>
      </c>
      <c r="B45" s="239"/>
      <c r="C45" s="239"/>
      <c r="D45" s="239">
        <v>0</v>
      </c>
      <c r="E45" s="237"/>
    </row>
    <row r="46" spans="1:5">
      <c r="A46" s="238" t="s">
        <v>1173</v>
      </c>
      <c r="B46" s="239"/>
      <c r="C46" s="239"/>
      <c r="D46" s="239">
        <v>0</v>
      </c>
      <c r="E46" s="237"/>
    </row>
    <row r="47" spans="1:5">
      <c r="A47" s="238" t="s">
        <v>1174</v>
      </c>
      <c r="B47" s="239">
        <f>B48+B49</f>
        <v>0</v>
      </c>
      <c r="C47" s="239">
        <f>C48+C49</f>
        <v>0</v>
      </c>
      <c r="D47" s="239">
        <v>0</v>
      </c>
      <c r="E47" s="237"/>
    </row>
    <row r="48" spans="1:5">
      <c r="A48" s="238" t="s">
        <v>1175</v>
      </c>
      <c r="B48" s="239"/>
      <c r="C48" s="239"/>
      <c r="D48" s="239">
        <v>0</v>
      </c>
      <c r="E48" s="237"/>
    </row>
    <row r="49" spans="1:5">
      <c r="A49" s="238" t="s">
        <v>1176</v>
      </c>
      <c r="B49" s="239"/>
      <c r="C49" s="239"/>
      <c r="D49" s="239">
        <v>0</v>
      </c>
      <c r="E49" s="237"/>
    </row>
    <row r="50" spans="1:5">
      <c r="A50" s="238" t="s">
        <v>1177</v>
      </c>
      <c r="B50" s="239">
        <f>SUM(B51:B55)</f>
        <v>9401</v>
      </c>
      <c r="C50" s="239">
        <f>SUM(C51:C55)</f>
        <v>13251</v>
      </c>
      <c r="D50" s="239">
        <v>13194</v>
      </c>
      <c r="E50" s="237">
        <f t="shared" ref="E50:E52" si="1">D50/C50</f>
        <v>0.995698437853747</v>
      </c>
    </row>
    <row r="51" spans="1:5">
      <c r="A51" s="238" t="s">
        <v>1178</v>
      </c>
      <c r="B51" s="239">
        <v>865</v>
      </c>
      <c r="C51" s="239">
        <v>1500</v>
      </c>
      <c r="D51" s="239">
        <v>1512</v>
      </c>
      <c r="E51" s="237">
        <f t="shared" si="1"/>
        <v>1.008</v>
      </c>
    </row>
    <row r="52" spans="1:5">
      <c r="A52" s="238" t="s">
        <v>1179</v>
      </c>
      <c r="B52" s="239">
        <v>1</v>
      </c>
      <c r="C52" s="239">
        <v>1</v>
      </c>
      <c r="D52" s="239">
        <v>1</v>
      </c>
      <c r="E52" s="237">
        <f t="shared" si="1"/>
        <v>1</v>
      </c>
    </row>
    <row r="53" spans="1:5">
      <c r="A53" s="238" t="s">
        <v>1180</v>
      </c>
      <c r="B53" s="239"/>
      <c r="C53" s="239"/>
      <c r="D53" s="239">
        <v>0</v>
      </c>
      <c r="E53" s="237"/>
    </row>
    <row r="54" spans="1:5">
      <c r="A54" s="238" t="s">
        <v>1181</v>
      </c>
      <c r="B54" s="239">
        <v>8414</v>
      </c>
      <c r="C54" s="239">
        <v>9500</v>
      </c>
      <c r="D54" s="239">
        <v>9422</v>
      </c>
      <c r="E54" s="237">
        <f>D54/C54</f>
        <v>0.991789473684211</v>
      </c>
    </row>
    <row r="55" spans="1:5">
      <c r="A55" s="238" t="s">
        <v>1182</v>
      </c>
      <c r="B55" s="239">
        <v>121</v>
      </c>
      <c r="C55" s="239">
        <v>2250</v>
      </c>
      <c r="D55" s="239">
        <v>2259</v>
      </c>
      <c r="E55" s="237">
        <f>D55/C55</f>
        <v>1.004</v>
      </c>
    </row>
    <row r="56" spans="1:5">
      <c r="A56" s="238" t="s">
        <v>1183</v>
      </c>
      <c r="B56" s="239">
        <f>B57+B58</f>
        <v>0</v>
      </c>
      <c r="C56" s="239">
        <f>C57+C58</f>
        <v>0</v>
      </c>
      <c r="D56" s="239">
        <v>0</v>
      </c>
      <c r="E56" s="237"/>
    </row>
    <row r="57" spans="1:5">
      <c r="A57" s="238" t="s">
        <v>1184</v>
      </c>
      <c r="B57" s="239"/>
      <c r="C57" s="239"/>
      <c r="D57" s="239">
        <v>0</v>
      </c>
      <c r="E57" s="237"/>
    </row>
    <row r="58" spans="1:5">
      <c r="A58" s="238" t="s">
        <v>505</v>
      </c>
      <c r="B58" s="239"/>
      <c r="C58" s="239"/>
      <c r="D58" s="239">
        <v>0</v>
      </c>
      <c r="E58" s="237"/>
    </row>
    <row r="59" spans="1:5">
      <c r="A59" s="238" t="s">
        <v>1185</v>
      </c>
      <c r="B59" s="239">
        <f>SUM(B60:B63)</f>
        <v>0</v>
      </c>
      <c r="C59" s="239">
        <f>SUM(C60:C63)</f>
        <v>0</v>
      </c>
      <c r="D59" s="239">
        <v>0</v>
      </c>
      <c r="E59" s="237"/>
    </row>
    <row r="60" spans="1:5">
      <c r="A60" s="238" t="s">
        <v>1186</v>
      </c>
      <c r="B60" s="239"/>
      <c r="C60" s="239"/>
      <c r="D60" s="239">
        <v>0</v>
      </c>
      <c r="E60" s="237"/>
    </row>
    <row r="61" spans="1:5">
      <c r="A61" s="238" t="s">
        <v>1187</v>
      </c>
      <c r="B61" s="239"/>
      <c r="C61" s="239"/>
      <c r="D61" s="239">
        <v>0</v>
      </c>
      <c r="E61" s="237"/>
    </row>
    <row r="62" spans="1:5">
      <c r="A62" s="238" t="s">
        <v>1188</v>
      </c>
      <c r="B62" s="239"/>
      <c r="C62" s="239"/>
      <c r="D62" s="239">
        <v>0</v>
      </c>
      <c r="E62" s="237"/>
    </row>
    <row r="63" spans="1:5">
      <c r="A63" s="238" t="s">
        <v>1189</v>
      </c>
      <c r="B63" s="239"/>
      <c r="C63" s="239"/>
      <c r="D63" s="239">
        <v>0</v>
      </c>
      <c r="E63" s="237"/>
    </row>
    <row r="64" spans="1:5">
      <c r="A64" s="238" t="s">
        <v>99</v>
      </c>
      <c r="B64" s="239">
        <f>SUM(B65:B68)</f>
        <v>0</v>
      </c>
      <c r="C64" s="239">
        <f>SUM(C65:C68)</f>
        <v>0</v>
      </c>
      <c r="D64" s="239">
        <v>0</v>
      </c>
      <c r="E64" s="237"/>
    </row>
    <row r="65" spans="1:5">
      <c r="A65" s="238" t="s">
        <v>1190</v>
      </c>
      <c r="B65" s="239"/>
      <c r="C65" s="239"/>
      <c r="D65" s="239">
        <v>0</v>
      </c>
      <c r="E65" s="237"/>
    </row>
    <row r="66" spans="1:5">
      <c r="A66" s="238" t="s">
        <v>1191</v>
      </c>
      <c r="B66" s="239"/>
      <c r="C66" s="239"/>
      <c r="D66" s="239">
        <v>0</v>
      </c>
      <c r="E66" s="237"/>
    </row>
    <row r="67" spans="1:5">
      <c r="A67" s="238" t="s">
        <v>1192</v>
      </c>
      <c r="B67" s="239"/>
      <c r="C67" s="239"/>
      <c r="D67" s="239">
        <v>0</v>
      </c>
      <c r="E67" s="237"/>
    </row>
    <row r="68" spans="1:5">
      <c r="A68" s="238" t="s">
        <v>982</v>
      </c>
      <c r="B68" s="239"/>
      <c r="C68" s="239"/>
      <c r="D68" s="239">
        <v>0</v>
      </c>
      <c r="E68" s="237"/>
    </row>
  </sheetData>
  <mergeCells count="1">
    <mergeCell ref="A1:E1"/>
  </mergeCells>
  <pageMargins left="0.75" right="0.75" top="1" bottom="1" header="0.509722222222222" footer="0.509722222222222"/>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8"/>
  <sheetViews>
    <sheetView workbookViewId="0">
      <selection activeCell="C3" sqref="C3"/>
    </sheetView>
  </sheetViews>
  <sheetFormatPr defaultColWidth="8.75" defaultRowHeight="15" outlineLevelCol="4"/>
  <cols>
    <col min="1" max="1" width="41.75" style="223" customWidth="1"/>
    <col min="2" max="2" width="19.125" style="224" customWidth="1"/>
    <col min="3" max="3" width="19.125" style="225" customWidth="1"/>
    <col min="4" max="4" width="19.125" style="224" customWidth="1"/>
    <col min="5" max="5" width="19.125" style="226" customWidth="1"/>
    <col min="6" max="22" width="9" style="223"/>
    <col min="23" max="256" width="8.75" style="223"/>
  </cols>
  <sheetData>
    <row r="1" s="220" customFormat="1" ht="54.75" customHeight="1" spans="1:5">
      <c r="A1" s="227" t="s">
        <v>1195</v>
      </c>
      <c r="B1" s="227"/>
      <c r="C1" s="228"/>
      <c r="D1" s="227"/>
      <c r="E1" s="227"/>
    </row>
    <row r="2" s="221" customFormat="1" ht="14.25" spans="1:5">
      <c r="A2" s="27"/>
      <c r="B2" s="229"/>
      <c r="C2" s="230"/>
      <c r="D2" s="229"/>
      <c r="E2" s="231" t="s">
        <v>38</v>
      </c>
    </row>
    <row r="3" s="222" customFormat="1" ht="32.25" customHeight="1" spans="1:5">
      <c r="A3" s="232" t="s">
        <v>1137</v>
      </c>
      <c r="B3" s="233" t="s">
        <v>1194</v>
      </c>
      <c r="C3" s="233" t="s">
        <v>41</v>
      </c>
      <c r="D3" s="233" t="s">
        <v>42</v>
      </c>
      <c r="E3" s="234" t="s">
        <v>75</v>
      </c>
    </row>
    <row r="4" s="223" customFormat="1" ht="27" customHeight="1" spans="1:5">
      <c r="A4" s="235" t="s">
        <v>113</v>
      </c>
      <c r="B4" s="236">
        <f>'6-1一般经济明细'!B4-'6-2一般基本经济明细'!B4</f>
        <v>260386</v>
      </c>
      <c r="C4" s="236">
        <f>'6-1一般经济明细'!C4-'6-2一般基本经济明细'!C4</f>
        <v>184700</v>
      </c>
      <c r="D4" s="236">
        <f>'6-1一般经济明细'!D4-'6-2一般基本经济明细'!D4</f>
        <v>184379</v>
      </c>
      <c r="E4" s="237">
        <f t="shared" ref="E4:E12" si="0">D4/C4</f>
        <v>0.998262046561992</v>
      </c>
    </row>
    <row r="5" s="223" customFormat="1" spans="1:5">
      <c r="A5" s="238" t="s">
        <v>1138</v>
      </c>
      <c r="B5" s="236">
        <f>'6-1一般经济明细'!B5-'6-2一般基本经济明细'!B5</f>
        <v>9413</v>
      </c>
      <c r="C5" s="236">
        <f>'6-1一般经济明细'!C5-'6-2一般基本经济明细'!C5</f>
        <v>2500</v>
      </c>
      <c r="D5" s="236">
        <f>'6-1一般经济明细'!D5-'6-2一般基本经济明细'!D5</f>
        <v>2391</v>
      </c>
      <c r="E5" s="237">
        <f t="shared" si="0"/>
        <v>0.9564</v>
      </c>
    </row>
    <row r="6" s="223" customFormat="1" spans="1:5">
      <c r="A6" s="238" t="s">
        <v>1139</v>
      </c>
      <c r="B6" s="236">
        <f>'6-1一般经济明细'!B6-'6-2一般基本经济明细'!B6</f>
        <v>0</v>
      </c>
      <c r="C6" s="236">
        <f>'6-1一般经济明细'!C6-'6-2一般基本经济明细'!C6</f>
        <v>0</v>
      </c>
      <c r="D6" s="236">
        <f>'6-1一般经济明细'!D6-'6-2一般基本经济明细'!D6</f>
        <v>0</v>
      </c>
      <c r="E6" s="237"/>
    </row>
    <row r="7" s="223" customFormat="1" spans="1:5">
      <c r="A7" s="238" t="s">
        <v>1140</v>
      </c>
      <c r="B7" s="236">
        <f>'6-1一般经济明细'!B7-'6-2一般基本经济明细'!B7</f>
        <v>0</v>
      </c>
      <c r="C7" s="236">
        <f>'6-1一般经济明细'!C7-'6-2一般基本经济明细'!C7</f>
        <v>0</v>
      </c>
      <c r="D7" s="236">
        <f>'6-1一般经济明细'!D7-'6-2一般基本经济明细'!D7</f>
        <v>0</v>
      </c>
      <c r="E7" s="237"/>
    </row>
    <row r="8" s="223" customFormat="1" spans="1:5">
      <c r="A8" s="238" t="s">
        <v>1141</v>
      </c>
      <c r="B8" s="236">
        <f>'6-1一般经济明细'!B8-'6-2一般基本经济明细'!B8</f>
        <v>0</v>
      </c>
      <c r="C8" s="236">
        <f>'6-1一般经济明细'!C8-'6-2一般基本经济明细'!C8</f>
        <v>0</v>
      </c>
      <c r="D8" s="236">
        <f>'6-1一般经济明细'!D8-'6-2一般基本经济明细'!D8</f>
        <v>0</v>
      </c>
      <c r="E8" s="237"/>
    </row>
    <row r="9" s="223" customFormat="1" spans="1:5">
      <c r="A9" s="238" t="s">
        <v>1142</v>
      </c>
      <c r="B9" s="236">
        <f>'6-1一般经济明细'!B9-'6-2一般基本经济明细'!B9</f>
        <v>9413</v>
      </c>
      <c r="C9" s="236">
        <f>'6-1一般经济明细'!C9-'6-2一般基本经济明细'!C9</f>
        <v>2500</v>
      </c>
      <c r="D9" s="236">
        <f>'6-1一般经济明细'!D9-'6-2一般基本经济明细'!D9</f>
        <v>2391</v>
      </c>
      <c r="E9" s="237">
        <f t="shared" si="0"/>
        <v>0.9564</v>
      </c>
    </row>
    <row r="10" s="223" customFormat="1" spans="1:5">
      <c r="A10" s="238" t="s">
        <v>1143</v>
      </c>
      <c r="B10" s="236">
        <f>'6-1一般经济明细'!B10-'6-2一般基本经济明细'!B10</f>
        <v>67532</v>
      </c>
      <c r="C10" s="236">
        <f>'6-1一般经济明细'!C10-'6-2一般基本经济明细'!C10</f>
        <v>38255</v>
      </c>
      <c r="D10" s="236">
        <f>'6-1一般经济明细'!D10-'6-2一般基本经济明细'!D10</f>
        <v>37185</v>
      </c>
      <c r="E10" s="237">
        <f t="shared" si="0"/>
        <v>0.97202980002614</v>
      </c>
    </row>
    <row r="11" s="223" customFormat="1" spans="1:5">
      <c r="A11" s="238" t="s">
        <v>1144</v>
      </c>
      <c r="B11" s="236">
        <f>'6-1一般经济明细'!B11-'6-2一般基本经济明细'!B11</f>
        <v>32550</v>
      </c>
      <c r="C11" s="236">
        <f>'6-1一般经济明细'!C11-'6-2一般基本经济明细'!C11</f>
        <v>18500</v>
      </c>
      <c r="D11" s="236">
        <f>'6-1一般经济明细'!D11-'6-2一般基本经济明细'!D11</f>
        <v>17580</v>
      </c>
      <c r="E11" s="237">
        <f t="shared" si="0"/>
        <v>0.95027027027027</v>
      </c>
    </row>
    <row r="12" s="223" customFormat="1" spans="1:5">
      <c r="A12" s="238" t="s">
        <v>1145</v>
      </c>
      <c r="B12" s="236">
        <f>'6-1一般经济明细'!B12-'6-2一般基本经济明细'!B12</f>
        <v>36</v>
      </c>
      <c r="C12" s="236">
        <f>'6-1一般经济明细'!C12-'6-2一般基本经济明细'!C12</f>
        <v>25</v>
      </c>
      <c r="D12" s="236">
        <f>'6-1一般经济明细'!D12-'6-2一般基本经济明细'!D12</f>
        <v>20</v>
      </c>
      <c r="E12" s="237">
        <f t="shared" si="0"/>
        <v>0.8</v>
      </c>
    </row>
    <row r="13" s="223" customFormat="1" spans="1:5">
      <c r="A13" s="238" t="s">
        <v>1146</v>
      </c>
      <c r="B13" s="236">
        <f>'6-1一般经济明细'!B13-'6-2一般基本经济明细'!B13</f>
        <v>18</v>
      </c>
      <c r="C13" s="236">
        <f>'6-1一般经济明细'!C13-'6-2一般基本经济明细'!C13</f>
        <v>0</v>
      </c>
      <c r="D13" s="236">
        <f>'6-1一般经济明细'!D13-'6-2一般基本经济明细'!D13</f>
        <v>5</v>
      </c>
      <c r="E13" s="237"/>
    </row>
    <row r="14" s="223" customFormat="1" spans="1:5">
      <c r="A14" s="238" t="s">
        <v>1147</v>
      </c>
      <c r="B14" s="236">
        <f>'6-1一般经济明细'!B14-'6-2一般基本经济明细'!B14</f>
        <v>0</v>
      </c>
      <c r="C14" s="236">
        <f>'6-1一般经济明细'!C14-'6-2一般基本经济明细'!C14</f>
        <v>0</v>
      </c>
      <c r="D14" s="236">
        <f>'6-1一般经济明细'!D14-'6-2一般基本经济明细'!D14</f>
        <v>0</v>
      </c>
      <c r="E14" s="237"/>
    </row>
    <row r="15" s="223" customFormat="1" spans="1:5">
      <c r="A15" s="238" t="s">
        <v>1148</v>
      </c>
      <c r="B15" s="236">
        <f>'6-1一般经济明细'!B15-'6-2一般基本经济明细'!B15</f>
        <v>3793</v>
      </c>
      <c r="C15" s="236">
        <f>'6-1一般经济明细'!C15-'6-2一般基本经济明细'!C15</f>
        <v>2040</v>
      </c>
      <c r="D15" s="236">
        <f>'6-1一般经济明细'!D15-'6-2一般基本经济明细'!D15</f>
        <v>2036</v>
      </c>
      <c r="E15" s="237">
        <f t="shared" ref="E15:E21" si="1">D15/C15</f>
        <v>0.998039215686275</v>
      </c>
    </row>
    <row r="16" s="223" customFormat="1" spans="1:5">
      <c r="A16" s="238" t="s">
        <v>1149</v>
      </c>
      <c r="B16" s="236">
        <f>'6-1一般经济明细'!B16-'6-2一般基本经济明细'!B16</f>
        <v>0</v>
      </c>
      <c r="C16" s="236">
        <f>'6-1一般经济明细'!C16-'6-2一般基本经济明细'!C16</f>
        <v>0</v>
      </c>
      <c r="D16" s="236">
        <f>'6-1一般经济明细'!D16-'6-2一般基本经济明细'!D16</f>
        <v>0</v>
      </c>
      <c r="E16" s="237"/>
    </row>
    <row r="17" s="223" customFormat="1" spans="1:5">
      <c r="A17" s="238" t="s">
        <v>1150</v>
      </c>
      <c r="B17" s="236">
        <f>'6-1一般经济明细'!B17-'6-2一般基本经济明细'!B17</f>
        <v>0</v>
      </c>
      <c r="C17" s="236">
        <f>'6-1一般经济明细'!C17-'6-2一般基本经济明细'!C17</f>
        <v>0</v>
      </c>
      <c r="D17" s="236">
        <f>'6-1一般经济明细'!D17-'6-2一般基本经济明细'!D17</f>
        <v>0</v>
      </c>
      <c r="E17" s="237"/>
    </row>
    <row r="18" s="223" customFormat="1" spans="1:5">
      <c r="A18" s="238" t="s">
        <v>1151</v>
      </c>
      <c r="B18" s="236">
        <f>'6-1一般经济明细'!B18-'6-2一般基本经济明细'!B18</f>
        <v>27</v>
      </c>
      <c r="C18" s="236">
        <f>'6-1一般经济明细'!C18-'6-2一般基本经济明细'!C18</f>
        <v>0</v>
      </c>
      <c r="D18" s="236">
        <f>'6-1一般经济明细'!D18-'6-2一般基本经济明细'!D18</f>
        <v>1</v>
      </c>
      <c r="E18" s="237"/>
    </row>
    <row r="19" s="223" customFormat="1" spans="1:5">
      <c r="A19" s="238" t="s">
        <v>1152</v>
      </c>
      <c r="B19" s="236">
        <f>'6-1一般经济明细'!B19-'6-2一般基本经济明细'!B19</f>
        <v>632</v>
      </c>
      <c r="C19" s="236">
        <f>'6-1一般经济明细'!C19-'6-2一般基本经济明细'!C19</f>
        <v>290</v>
      </c>
      <c r="D19" s="236">
        <f>'6-1一般经济明细'!D19-'6-2一般基本经济明细'!D19</f>
        <v>280</v>
      </c>
      <c r="E19" s="237">
        <f t="shared" si="1"/>
        <v>0.96551724137931</v>
      </c>
    </row>
    <row r="20" s="223" customFormat="1" spans="1:5">
      <c r="A20" s="238" t="s">
        <v>1153</v>
      </c>
      <c r="B20" s="236">
        <f>'6-1一般经济明细'!B20-'6-2一般基本经济明细'!B20</f>
        <v>30476</v>
      </c>
      <c r="C20" s="236">
        <f>'6-1一般经济明细'!C20-'6-2一般基本经济明细'!C20</f>
        <v>17400</v>
      </c>
      <c r="D20" s="236">
        <f>'6-1一般经济明细'!D20-'6-2一般基本经济明细'!D20</f>
        <v>17263</v>
      </c>
      <c r="E20" s="237">
        <f t="shared" si="1"/>
        <v>0.992126436781609</v>
      </c>
    </row>
    <row r="21" s="223" customFormat="1" spans="1:5">
      <c r="A21" s="238" t="s">
        <v>1154</v>
      </c>
      <c r="B21" s="236">
        <f>'6-1一般经济明细'!B21-'6-2一般基本经济明细'!B21</f>
        <v>1200</v>
      </c>
      <c r="C21" s="236">
        <f>'6-1一般经济明细'!C21-'6-2一般基本经济明细'!C21</f>
        <v>2070</v>
      </c>
      <c r="D21" s="236">
        <f>'6-1一般经济明细'!D21-'6-2一般基本经济明细'!D21</f>
        <v>2002</v>
      </c>
      <c r="E21" s="237">
        <f t="shared" si="1"/>
        <v>0.967149758454106</v>
      </c>
    </row>
    <row r="22" s="223" customFormat="1" spans="1:5">
      <c r="A22" s="238" t="s">
        <v>1155</v>
      </c>
      <c r="B22" s="236">
        <f>'6-1一般经济明细'!B22-'6-2一般基本经济明细'!B22</f>
        <v>0</v>
      </c>
      <c r="C22" s="236">
        <f>'6-1一般经济明细'!C22-'6-2一般基本经济明细'!C22</f>
        <v>0</v>
      </c>
      <c r="D22" s="236">
        <f>'6-1一般经济明细'!D22-'6-2一般基本经济明细'!D22</f>
        <v>0</v>
      </c>
      <c r="E22" s="237"/>
    </row>
    <row r="23" s="223" customFormat="1" spans="1:5">
      <c r="A23" s="238" t="s">
        <v>1156</v>
      </c>
      <c r="B23" s="236">
        <f>'6-1一般经济明细'!B23-'6-2一般基本经济明细'!B23</f>
        <v>10</v>
      </c>
      <c r="C23" s="236">
        <f>'6-1一般经济明细'!C23-'6-2一般基本经济明细'!C23</f>
        <v>20</v>
      </c>
      <c r="D23" s="236">
        <f>'6-1一般经济明细'!D23-'6-2一般基本经济明细'!D23</f>
        <v>18</v>
      </c>
      <c r="E23" s="237">
        <f t="shared" ref="E23:E29" si="2">D23/C23</f>
        <v>0.9</v>
      </c>
    </row>
    <row r="24" s="223" customFormat="1" spans="1:5">
      <c r="A24" s="238" t="s">
        <v>1157</v>
      </c>
      <c r="B24" s="236">
        <f>'6-1一般经济明细'!B24-'6-2一般基本经济明细'!B24</f>
        <v>0</v>
      </c>
      <c r="C24" s="236">
        <f>'6-1一般经济明细'!C24-'6-2一般基本经济明细'!C24</f>
        <v>0</v>
      </c>
      <c r="D24" s="236">
        <f>'6-1一般经济明细'!D24-'6-2一般基本经济明细'!D24</f>
        <v>0</v>
      </c>
      <c r="E24" s="237"/>
    </row>
    <row r="25" s="223" customFormat="1" spans="1:5">
      <c r="A25" s="238" t="s">
        <v>1158</v>
      </c>
      <c r="B25" s="236">
        <f>'6-1一般经济明细'!B25-'6-2一般基本经济明细'!B25</f>
        <v>0</v>
      </c>
      <c r="C25" s="236">
        <f>'6-1一般经济明细'!C25-'6-2一般基本经济明细'!C25</f>
        <v>0</v>
      </c>
      <c r="D25" s="236">
        <f>'6-1一般经济明细'!D25-'6-2一般基本经济明细'!D25</f>
        <v>0</v>
      </c>
      <c r="E25" s="237"/>
    </row>
    <row r="26" s="223" customFormat="1" spans="1:5">
      <c r="A26" s="238" t="s">
        <v>1159</v>
      </c>
      <c r="B26" s="236">
        <f>'6-1一般经济明细'!B26-'6-2一般基本经济明细'!B26</f>
        <v>990</v>
      </c>
      <c r="C26" s="236">
        <f>'6-1一般经济明细'!C26-'6-2一般基本经济明细'!C26</f>
        <v>1700</v>
      </c>
      <c r="D26" s="236">
        <f>'6-1一般经济明细'!D26-'6-2一般基本经济明细'!D26</f>
        <v>1653</v>
      </c>
      <c r="E26" s="237">
        <f t="shared" si="2"/>
        <v>0.972352941176471</v>
      </c>
    </row>
    <row r="27" s="223" customFormat="1" spans="1:5">
      <c r="A27" s="238" t="s">
        <v>1160</v>
      </c>
      <c r="B27" s="236">
        <f>'6-1一般经济明细'!B27-'6-2一般基本经济明细'!B27</f>
        <v>0</v>
      </c>
      <c r="C27" s="236">
        <f>'6-1一般经济明细'!C27-'6-2一般基本经济明细'!C27</f>
        <v>0</v>
      </c>
      <c r="D27" s="236">
        <f>'6-1一般经济明细'!D27-'6-2一般基本经济明细'!D27</f>
        <v>0</v>
      </c>
      <c r="E27" s="237"/>
    </row>
    <row r="28" s="223" customFormat="1" spans="1:5">
      <c r="A28" s="238" t="s">
        <v>1161</v>
      </c>
      <c r="B28" s="236">
        <f>'6-1一般经济明细'!B28-'6-2一般基本经济明细'!B28</f>
        <v>200</v>
      </c>
      <c r="C28" s="236">
        <f>'6-1一般经济明细'!C28-'6-2一般基本经济明细'!C28</f>
        <v>350</v>
      </c>
      <c r="D28" s="236">
        <f>'6-1一般经济明细'!D28-'6-2一般基本经济明细'!D28</f>
        <v>331</v>
      </c>
      <c r="E28" s="237">
        <f t="shared" si="2"/>
        <v>0.945714285714286</v>
      </c>
    </row>
    <row r="29" s="223" customFormat="1" spans="1:5">
      <c r="A29" s="238" t="s">
        <v>1162</v>
      </c>
      <c r="B29" s="236">
        <f>'6-1一般经济明细'!B29-'6-2一般基本经济明细'!B29</f>
        <v>0</v>
      </c>
      <c r="C29" s="236">
        <f>'6-1一般经济明细'!C29-'6-2一般基本经济明细'!C29</f>
        <v>1300</v>
      </c>
      <c r="D29" s="236">
        <f>'6-1一般经济明细'!D29-'6-2一般基本经济明细'!D29</f>
        <v>1300</v>
      </c>
      <c r="E29" s="237">
        <f t="shared" si="2"/>
        <v>1</v>
      </c>
    </row>
    <row r="30" s="223" customFormat="1" spans="1:5">
      <c r="A30" s="238" t="s">
        <v>1155</v>
      </c>
      <c r="B30" s="236">
        <f>'6-1一般经济明细'!B30-'6-2一般基本经济明细'!B30</f>
        <v>0</v>
      </c>
      <c r="C30" s="236">
        <f>'6-1一般经济明细'!C30-'6-2一般基本经济明细'!C30</f>
        <v>0</v>
      </c>
      <c r="D30" s="236">
        <f>'6-1一般经济明细'!D30-'6-2一般基本经济明细'!D30</f>
        <v>0</v>
      </c>
      <c r="E30" s="237"/>
    </row>
    <row r="31" s="223" customFormat="1" spans="1:5">
      <c r="A31" s="238" t="s">
        <v>1156</v>
      </c>
      <c r="B31" s="236">
        <f>'6-1一般经济明细'!B31-'6-2一般基本经济明细'!B31</f>
        <v>0</v>
      </c>
      <c r="C31" s="236">
        <f>'6-1一般经济明细'!C31-'6-2一般基本经济明细'!C31</f>
        <v>0</v>
      </c>
      <c r="D31" s="236">
        <f>'6-1一般经济明细'!D31-'6-2一般基本经济明细'!D31</f>
        <v>0</v>
      </c>
      <c r="E31" s="237"/>
    </row>
    <row r="32" s="223" customFormat="1" spans="1:5">
      <c r="A32" s="238" t="s">
        <v>1157</v>
      </c>
      <c r="B32" s="236">
        <f>'6-1一般经济明细'!B32-'6-2一般基本经济明细'!B32</f>
        <v>0</v>
      </c>
      <c r="C32" s="236">
        <f>'6-1一般经济明细'!C32-'6-2一般基本经济明细'!C32</f>
        <v>0</v>
      </c>
      <c r="D32" s="236">
        <f>'6-1一般经济明细'!D32-'6-2一般基本经济明细'!D32</f>
        <v>0</v>
      </c>
      <c r="E32" s="237"/>
    </row>
    <row r="33" s="223" customFormat="1" spans="1:5">
      <c r="A33" s="238" t="s">
        <v>1159</v>
      </c>
      <c r="B33" s="236">
        <f>'6-1一般经济明细'!B33-'6-2一般基本经济明细'!B33</f>
        <v>0</v>
      </c>
      <c r="C33" s="236">
        <f>'6-1一般经济明细'!C33-'6-2一般基本经济明细'!C33</f>
        <v>1300</v>
      </c>
      <c r="D33" s="236">
        <f>'6-1一般经济明细'!D33-'6-2一般基本经济明细'!D33</f>
        <v>1300</v>
      </c>
      <c r="E33" s="237">
        <f>D33/C33</f>
        <v>1</v>
      </c>
    </row>
    <row r="34" s="223" customFormat="1" spans="1:5">
      <c r="A34" s="238" t="s">
        <v>1160</v>
      </c>
      <c r="B34" s="236">
        <f>'6-1一般经济明细'!B34-'6-2一般基本经济明细'!B34</f>
        <v>0</v>
      </c>
      <c r="C34" s="236">
        <f>'6-1一般经济明细'!C34-'6-2一般基本经济明细'!C34</f>
        <v>0</v>
      </c>
      <c r="D34" s="236">
        <f>'6-1一般经济明细'!D34-'6-2一般基本经济明细'!D34</f>
        <v>0</v>
      </c>
      <c r="E34" s="237"/>
    </row>
    <row r="35" s="223" customFormat="1" spans="1:5">
      <c r="A35" s="238" t="s">
        <v>1161</v>
      </c>
      <c r="B35" s="236">
        <f>'6-1一般经济明细'!B35-'6-2一般基本经济明细'!B35</f>
        <v>0</v>
      </c>
      <c r="C35" s="236">
        <f>'6-1一般经济明细'!C35-'6-2一般基本经济明细'!C35</f>
        <v>0</v>
      </c>
      <c r="D35" s="236">
        <f>'6-1一般经济明细'!D35-'6-2一般基本经济明细'!D35</f>
        <v>0</v>
      </c>
      <c r="E35" s="237"/>
    </row>
    <row r="36" s="223" customFormat="1" spans="1:5">
      <c r="A36" s="238" t="s">
        <v>1163</v>
      </c>
      <c r="B36" s="236">
        <f>'6-1一般经济明细'!B36-'6-2一般基本经济明细'!B36</f>
        <v>20927</v>
      </c>
      <c r="C36" s="236">
        <f>'6-1一般经济明细'!C36-'6-2一般基本经济明细'!C36</f>
        <v>31000</v>
      </c>
      <c r="D36" s="236">
        <f>'6-1一般经济明细'!D36-'6-2一般基本经济明细'!D36</f>
        <v>34352</v>
      </c>
      <c r="E36" s="237">
        <f>D36/C36</f>
        <v>1.10812903225806</v>
      </c>
    </row>
    <row r="37" s="223" customFormat="1" spans="1:5">
      <c r="A37" s="238" t="s">
        <v>1164</v>
      </c>
      <c r="B37" s="236">
        <f>'6-1一般经济明细'!B37-'6-2一般基本经济明细'!B37</f>
        <v>0</v>
      </c>
      <c r="C37" s="236">
        <f>'6-1一般经济明细'!C37-'6-2一般基本经济明细'!C37</f>
        <v>0</v>
      </c>
      <c r="D37" s="236">
        <f>'6-1一般经济明细'!D37-'6-2一般基本经济明细'!D37</f>
        <v>4285</v>
      </c>
      <c r="E37" s="237"/>
    </row>
    <row r="38" s="223" customFormat="1" spans="1:5">
      <c r="A38" s="238" t="s">
        <v>1165</v>
      </c>
      <c r="B38" s="236">
        <f>'6-1一般经济明细'!B38-'6-2一般基本经济明细'!B38</f>
        <v>20927</v>
      </c>
      <c r="C38" s="236">
        <f>'6-1一般经济明细'!C38-'6-2一般基本经济明细'!C38</f>
        <v>31000</v>
      </c>
      <c r="D38" s="236">
        <f>'6-1一般经济明细'!D38-'6-2一般基本经济明细'!D38</f>
        <v>30067</v>
      </c>
      <c r="E38" s="237">
        <f t="shared" ref="E37:E68" si="3">D38/C38</f>
        <v>0.969903225806452</v>
      </c>
    </row>
    <row r="39" s="223" customFormat="1" spans="1:5">
      <c r="A39" s="238" t="s">
        <v>1166</v>
      </c>
      <c r="B39" s="236">
        <f>'6-1一般经济明细'!B39-'6-2一般基本经济明细'!B39</f>
        <v>0</v>
      </c>
      <c r="C39" s="236">
        <f>'6-1一般经济明细'!C39-'6-2一般基本经济明细'!C39</f>
        <v>0</v>
      </c>
      <c r="D39" s="236">
        <f>'6-1一般经济明细'!D39-'6-2一般基本经济明细'!D39</f>
        <v>0</v>
      </c>
      <c r="E39" s="237"/>
    </row>
    <row r="40" s="223" customFormat="1" spans="1:5">
      <c r="A40" s="238" t="s">
        <v>1167</v>
      </c>
      <c r="B40" s="236">
        <f>'6-1一般经济明细'!B40-'6-2一般基本经济明细'!B40</f>
        <v>12000</v>
      </c>
      <c r="C40" s="236">
        <f>'6-1一般经济明细'!C40-'6-2一般基本经济明细'!C40</f>
        <v>1400</v>
      </c>
      <c r="D40" s="236">
        <f>'6-1一般经济明细'!D40-'6-2一般基本经济明细'!D40</f>
        <v>1349</v>
      </c>
      <c r="E40" s="237">
        <f t="shared" si="3"/>
        <v>0.963571428571429</v>
      </c>
    </row>
    <row r="41" s="223" customFormat="1" spans="1:5">
      <c r="A41" s="238" t="s">
        <v>1168</v>
      </c>
      <c r="B41" s="236">
        <f>'6-1一般经济明细'!B41-'6-2一般基本经济明细'!B41</f>
        <v>12000</v>
      </c>
      <c r="C41" s="236">
        <f>'6-1一般经济明细'!C41-'6-2一般基本经济明细'!C41</f>
        <v>1400</v>
      </c>
      <c r="D41" s="236">
        <f>'6-1一般经济明细'!D41-'6-2一般基本经济明细'!D41</f>
        <v>1349</v>
      </c>
      <c r="E41" s="237">
        <f t="shared" si="3"/>
        <v>0.963571428571429</v>
      </c>
    </row>
    <row r="42" s="223" customFormat="1" spans="1:5">
      <c r="A42" s="238" t="s">
        <v>1169</v>
      </c>
      <c r="B42" s="236">
        <f>'6-1一般经济明细'!B42-'6-2一般基本经济明细'!B42</f>
        <v>0</v>
      </c>
      <c r="C42" s="236">
        <f>'6-1一般经济明细'!C42-'6-2一般基本经济明细'!C42</f>
        <v>0</v>
      </c>
      <c r="D42" s="236">
        <f>'6-1一般经济明细'!D42-'6-2一般基本经济明细'!D42</f>
        <v>0</v>
      </c>
      <c r="E42" s="237"/>
    </row>
    <row r="43" s="223" customFormat="1" spans="1:5">
      <c r="A43" s="238" t="s">
        <v>1170</v>
      </c>
      <c r="B43" s="236">
        <f>'6-1一般经济明细'!B43-'6-2一般基本经济明细'!B43</f>
        <v>0</v>
      </c>
      <c r="C43" s="236">
        <f>'6-1一般经济明细'!C43-'6-2一般基本经济明细'!C43</f>
        <v>1250</v>
      </c>
      <c r="D43" s="236">
        <f>'6-1一般经济明细'!D43-'6-2一般基本经济明细'!D43</f>
        <v>1215</v>
      </c>
      <c r="E43" s="237">
        <f t="shared" si="3"/>
        <v>0.972</v>
      </c>
    </row>
    <row r="44" s="223" customFormat="1" spans="1:5">
      <c r="A44" s="238" t="s">
        <v>1171</v>
      </c>
      <c r="B44" s="236">
        <f>'6-1一般经济明细'!B44-'6-2一般基本经济明细'!B44</f>
        <v>0</v>
      </c>
      <c r="C44" s="236">
        <f>'6-1一般经济明细'!C44-'6-2一般基本经济明细'!C44</f>
        <v>0</v>
      </c>
      <c r="D44" s="236">
        <f>'6-1一般经济明细'!D44-'6-2一般基本经济明细'!D44</f>
        <v>0</v>
      </c>
      <c r="E44" s="237"/>
    </row>
    <row r="45" s="223" customFormat="1" spans="1:5">
      <c r="A45" s="238" t="s">
        <v>1172</v>
      </c>
      <c r="B45" s="236">
        <f>'6-1一般经济明细'!B45-'6-2一般基本经济明细'!B45</f>
        <v>0</v>
      </c>
      <c r="C45" s="236">
        <f>'6-1一般经济明细'!C45-'6-2一般基本经济明细'!C45</f>
        <v>0</v>
      </c>
      <c r="D45" s="236">
        <f>'6-1一般经济明细'!D45-'6-2一般基本经济明细'!D45</f>
        <v>0</v>
      </c>
      <c r="E45" s="237"/>
    </row>
    <row r="46" s="223" customFormat="1" spans="1:5">
      <c r="A46" s="238" t="s">
        <v>1173</v>
      </c>
      <c r="B46" s="236">
        <f>'6-1一般经济明细'!B46-'6-2一般基本经济明细'!B46</f>
        <v>0</v>
      </c>
      <c r="C46" s="236">
        <f>'6-1一般经济明细'!C46-'6-2一般基本经济明细'!C46</f>
        <v>1250</v>
      </c>
      <c r="D46" s="236">
        <f>'6-1一般经济明细'!D46-'6-2一般基本经济明细'!D46</f>
        <v>1215</v>
      </c>
      <c r="E46" s="237">
        <f t="shared" si="3"/>
        <v>0.972</v>
      </c>
    </row>
    <row r="47" s="223" customFormat="1" spans="1:5">
      <c r="A47" s="238" t="s">
        <v>1174</v>
      </c>
      <c r="B47" s="236">
        <f>'6-1一般经济明细'!B47-'6-2一般基本经济明细'!B47</f>
        <v>0</v>
      </c>
      <c r="C47" s="236">
        <f>'6-1一般经济明细'!C47-'6-2一般基本经济明细'!C47</f>
        <v>60</v>
      </c>
      <c r="D47" s="236">
        <f>'6-1一般经济明细'!D47-'6-2一般基本经济明细'!D47</f>
        <v>60</v>
      </c>
      <c r="E47" s="237">
        <f t="shared" si="3"/>
        <v>1</v>
      </c>
    </row>
    <row r="48" s="223" customFormat="1" spans="1:5">
      <c r="A48" s="238" t="s">
        <v>1175</v>
      </c>
      <c r="B48" s="236">
        <f>'6-1一般经济明细'!B48-'6-2一般基本经济明细'!B48</f>
        <v>0</v>
      </c>
      <c r="C48" s="236">
        <f>'6-1一般经济明细'!C48-'6-2一般基本经济明细'!C48</f>
        <v>0</v>
      </c>
      <c r="D48" s="236">
        <f>'6-1一般经济明细'!D48-'6-2一般基本经济明细'!D48</f>
        <v>0</v>
      </c>
      <c r="E48" s="237"/>
    </row>
    <row r="49" s="223" customFormat="1" spans="1:5">
      <c r="A49" s="238" t="s">
        <v>1176</v>
      </c>
      <c r="B49" s="236">
        <f>'6-1一般经济明细'!B49-'6-2一般基本经济明细'!B49</f>
        <v>0</v>
      </c>
      <c r="C49" s="236">
        <f>'6-1一般经济明细'!C49-'6-2一般基本经济明细'!C49</f>
        <v>60</v>
      </c>
      <c r="D49" s="236">
        <f>'6-1一般经济明细'!D49-'6-2一般基本经济明细'!D49</f>
        <v>60</v>
      </c>
      <c r="E49" s="237">
        <f t="shared" si="3"/>
        <v>1</v>
      </c>
    </row>
    <row r="50" s="223" customFormat="1" spans="1:5">
      <c r="A50" s="238" t="s">
        <v>1177</v>
      </c>
      <c r="B50" s="236">
        <f>'6-1一般经济明细'!B50-'6-2一般基本经济明细'!B50</f>
        <v>53314</v>
      </c>
      <c r="C50" s="236">
        <f>'6-1一般经济明细'!C50-'6-2一般基本经济明细'!C50</f>
        <v>52950</v>
      </c>
      <c r="D50" s="236">
        <f>'6-1一般经济明细'!D50-'6-2一般基本经济明细'!D50</f>
        <v>51663</v>
      </c>
      <c r="E50" s="237">
        <f t="shared" si="3"/>
        <v>0.975694050991501</v>
      </c>
    </row>
    <row r="51" s="223" customFormat="1" spans="1:5">
      <c r="A51" s="238" t="s">
        <v>1178</v>
      </c>
      <c r="B51" s="236">
        <f>'6-1一般经济明细'!B51-'6-2一般基本经济明细'!B51</f>
        <v>664</v>
      </c>
      <c r="C51" s="236">
        <f>'6-1一般经济明细'!C51-'6-2一般基本经济明细'!C51</f>
        <v>100</v>
      </c>
      <c r="D51" s="236">
        <f>'6-1一般经济明细'!D51-'6-2一般基本经济明细'!D51</f>
        <v>69</v>
      </c>
      <c r="E51" s="237">
        <f t="shared" si="3"/>
        <v>0.69</v>
      </c>
    </row>
    <row r="52" s="223" customFormat="1" spans="1:5">
      <c r="A52" s="238" t="s">
        <v>1179</v>
      </c>
      <c r="B52" s="236">
        <f>'6-1一般经济明细'!B52-'6-2一般基本经济明细'!B52</f>
        <v>0</v>
      </c>
      <c r="C52" s="236">
        <f>'6-1一般经济明细'!C52-'6-2一般基本经济明细'!C52</f>
        <v>0</v>
      </c>
      <c r="D52" s="236">
        <f>'6-1一般经济明细'!D52-'6-2一般基本经济明细'!D52</f>
        <v>0</v>
      </c>
      <c r="E52" s="237"/>
    </row>
    <row r="53" s="223" customFormat="1" spans="1:5">
      <c r="A53" s="238" t="s">
        <v>1180</v>
      </c>
      <c r="B53" s="236">
        <f>'6-1一般经济明细'!B53-'6-2一般基本经济明细'!B53</f>
        <v>0</v>
      </c>
      <c r="C53" s="236">
        <f>'6-1一般经济明细'!C53-'6-2一般基本经济明细'!C53</f>
        <v>0</v>
      </c>
      <c r="D53" s="236">
        <f>'6-1一般经济明细'!D53-'6-2一般基本经济明细'!D53</f>
        <v>0</v>
      </c>
      <c r="E53" s="237"/>
    </row>
    <row r="54" s="223" customFormat="1" spans="1:5">
      <c r="A54" s="238" t="s">
        <v>1181</v>
      </c>
      <c r="B54" s="236">
        <f>'6-1一般经济明细'!B54-'6-2一般基本经济明细'!B54</f>
        <v>697</v>
      </c>
      <c r="C54" s="236">
        <f>'6-1一般经济明细'!C54-'6-2一般基本经济明细'!C54</f>
        <v>100</v>
      </c>
      <c r="D54" s="236">
        <f>'6-1一般经济明细'!D54-'6-2一般基本经济明细'!D54</f>
        <v>0</v>
      </c>
      <c r="E54" s="237"/>
    </row>
    <row r="55" s="223" customFormat="1" spans="1:5">
      <c r="A55" s="238" t="s">
        <v>1182</v>
      </c>
      <c r="B55" s="236">
        <f>'6-1一般经济明细'!B55-'6-2一般基本经济明细'!B55</f>
        <v>51953</v>
      </c>
      <c r="C55" s="236">
        <f>'6-1一般经济明细'!C55-'6-2一般基本经济明细'!C55</f>
        <v>52750</v>
      </c>
      <c r="D55" s="236">
        <f>'6-1一般经济明细'!D55-'6-2一般基本经济明细'!D55</f>
        <v>51594</v>
      </c>
      <c r="E55" s="237">
        <f t="shared" si="3"/>
        <v>0.978085308056872</v>
      </c>
    </row>
    <row r="56" s="223" customFormat="1" spans="1:5">
      <c r="A56" s="238" t="s">
        <v>1183</v>
      </c>
      <c r="B56" s="236">
        <f>'6-1一般经济明细'!B56-'6-2一般基本经济明细'!B56</f>
        <v>78000</v>
      </c>
      <c r="C56" s="236">
        <f>'6-1一般经济明细'!C56-'6-2一般基本经济明细'!C56</f>
        <v>44800</v>
      </c>
      <c r="D56" s="236">
        <f>'6-1一般经济明细'!D56-'6-2一般基本经济明细'!D56</f>
        <v>43772</v>
      </c>
      <c r="E56" s="237">
        <f t="shared" si="3"/>
        <v>0.977053571428571</v>
      </c>
    </row>
    <row r="57" s="223" customFormat="1" spans="1:5">
      <c r="A57" s="238" t="s">
        <v>1184</v>
      </c>
      <c r="B57" s="236">
        <f>'6-1一般经济明细'!B57-'6-2一般基本经济明细'!B57</f>
        <v>78000</v>
      </c>
      <c r="C57" s="236">
        <f>'6-1一般经济明细'!C57-'6-2一般基本经济明细'!C57</f>
        <v>44800</v>
      </c>
      <c r="D57" s="236">
        <f>'6-1一般经济明细'!D57-'6-2一般基本经济明细'!D57</f>
        <v>43772</v>
      </c>
      <c r="E57" s="237">
        <f t="shared" si="3"/>
        <v>0.977053571428571</v>
      </c>
    </row>
    <row r="58" s="223" customFormat="1" spans="1:5">
      <c r="A58" s="238" t="s">
        <v>505</v>
      </c>
      <c r="B58" s="236">
        <f>'6-1一般经济明细'!B58-'6-2一般基本经济明细'!B58</f>
        <v>0</v>
      </c>
      <c r="C58" s="236">
        <f>'6-1一般经济明细'!C58-'6-2一般基本经济明细'!C58</f>
        <v>0</v>
      </c>
      <c r="D58" s="236">
        <f>'6-1一般经济明细'!D58-'6-2一般基本经济明细'!D58</f>
        <v>0</v>
      </c>
      <c r="E58" s="237"/>
    </row>
    <row r="59" s="223" customFormat="1" spans="1:5">
      <c r="A59" s="238" t="s">
        <v>1185</v>
      </c>
      <c r="B59" s="236">
        <f>'6-1一般经济明细'!B59-'6-2一般基本经济明细'!B59</f>
        <v>5700</v>
      </c>
      <c r="C59" s="236">
        <f>'6-1一般经济明细'!C59-'6-2一般基本经济明细'!C59</f>
        <v>5615</v>
      </c>
      <c r="D59" s="236">
        <f>'6-1一般经济明细'!D59-'6-2一般基本经济明细'!D59</f>
        <v>5615</v>
      </c>
      <c r="E59" s="237">
        <f t="shared" si="3"/>
        <v>1</v>
      </c>
    </row>
    <row r="60" s="223" customFormat="1" spans="1:5">
      <c r="A60" s="238" t="s">
        <v>1186</v>
      </c>
      <c r="B60" s="236">
        <f>'6-1一般经济明细'!B60-'6-2一般基本经济明细'!B60</f>
        <v>5700</v>
      </c>
      <c r="C60" s="236">
        <f>'6-1一般经济明细'!C60-'6-2一般基本经济明细'!C60</f>
        <v>5613</v>
      </c>
      <c r="D60" s="236">
        <f>'6-1一般经济明细'!D60-'6-2一般基本经济明细'!D60</f>
        <v>5613</v>
      </c>
      <c r="E60" s="237">
        <f t="shared" si="3"/>
        <v>1</v>
      </c>
    </row>
    <row r="61" s="223" customFormat="1" spans="1:5">
      <c r="A61" s="238" t="s">
        <v>1187</v>
      </c>
      <c r="B61" s="236">
        <f>'6-1一般经济明细'!B61-'6-2一般基本经济明细'!B61</f>
        <v>0</v>
      </c>
      <c r="C61" s="236">
        <f>'6-1一般经济明细'!C61-'6-2一般基本经济明细'!C61</f>
        <v>0</v>
      </c>
      <c r="D61" s="236">
        <f>'6-1一般经济明细'!D61-'6-2一般基本经济明细'!D61</f>
        <v>0</v>
      </c>
      <c r="E61" s="237"/>
    </row>
    <row r="62" s="223" customFormat="1" spans="1:5">
      <c r="A62" s="238" t="s">
        <v>1188</v>
      </c>
      <c r="B62" s="236">
        <f>'6-1一般经济明细'!B62-'6-2一般基本经济明细'!B62</f>
        <v>0</v>
      </c>
      <c r="C62" s="236">
        <f>'6-1一般经济明细'!C62-'6-2一般基本经济明细'!C62</f>
        <v>2</v>
      </c>
      <c r="D62" s="236">
        <f>'6-1一般经济明细'!D62-'6-2一般基本经济明细'!D62</f>
        <v>2</v>
      </c>
      <c r="E62" s="237">
        <f t="shared" si="3"/>
        <v>1</v>
      </c>
    </row>
    <row r="63" s="223" customFormat="1" spans="1:5">
      <c r="A63" s="238" t="s">
        <v>1189</v>
      </c>
      <c r="B63" s="236">
        <f>'6-1一般经济明细'!B63-'6-2一般基本经济明细'!B63</f>
        <v>0</v>
      </c>
      <c r="C63" s="236">
        <f>'6-1一般经济明细'!C63-'6-2一般基本经济明细'!C63</f>
        <v>0</v>
      </c>
      <c r="D63" s="236">
        <f>'6-1一般经济明细'!D63-'6-2一般基本经济明细'!D63</f>
        <v>0</v>
      </c>
      <c r="E63" s="237"/>
    </row>
    <row r="64" s="223" customFormat="1" spans="1:5">
      <c r="A64" s="238" t="s">
        <v>99</v>
      </c>
      <c r="B64" s="236">
        <f>'6-1一般经济明细'!B64-'6-2一般基本经济明细'!B64</f>
        <v>12300</v>
      </c>
      <c r="C64" s="236">
        <f>'6-1一般经济明细'!C64-'6-2一般基本经济明细'!C64</f>
        <v>3500</v>
      </c>
      <c r="D64" s="236">
        <f>'6-1一般经济明细'!D64-'6-2一般基本经济明细'!D64</f>
        <v>3475</v>
      </c>
      <c r="E64" s="237">
        <f t="shared" si="3"/>
        <v>0.992857142857143</v>
      </c>
    </row>
    <row r="65" s="223" customFormat="1" spans="1:5">
      <c r="A65" s="238" t="s">
        <v>1190</v>
      </c>
      <c r="B65" s="236">
        <f>'6-1一般经济明细'!B65-'6-2一般基本经济明细'!B65</f>
        <v>0</v>
      </c>
      <c r="C65" s="236">
        <f>'6-1一般经济明细'!C65-'6-2一般基本经济明细'!C65</f>
        <v>0</v>
      </c>
      <c r="D65" s="236">
        <f>'6-1一般经济明细'!D65-'6-2一般基本经济明细'!D65</f>
        <v>0</v>
      </c>
      <c r="E65" s="237"/>
    </row>
    <row r="66" s="223" customFormat="1" spans="1:5">
      <c r="A66" s="238" t="s">
        <v>1191</v>
      </c>
      <c r="B66" s="236">
        <f>'6-1一般经济明细'!B66-'6-2一般基本经济明细'!B66</f>
        <v>0</v>
      </c>
      <c r="C66" s="236">
        <f>'6-1一般经济明细'!C66-'6-2一般基本经济明细'!C66</f>
        <v>0</v>
      </c>
      <c r="D66" s="236">
        <f>'6-1一般经济明细'!D66-'6-2一般基本经济明细'!D66</f>
        <v>0</v>
      </c>
      <c r="E66" s="237"/>
    </row>
    <row r="67" s="223" customFormat="1" spans="1:5">
      <c r="A67" s="238" t="s">
        <v>1192</v>
      </c>
      <c r="B67" s="236">
        <f>'6-1一般经济明细'!B67-'6-2一般基本经济明细'!B67</f>
        <v>0</v>
      </c>
      <c r="C67" s="236">
        <f>'6-1一般经济明细'!C67-'6-2一般基本经济明细'!C67</f>
        <v>0</v>
      </c>
      <c r="D67" s="236">
        <f>'6-1一般经济明细'!D67-'6-2一般基本经济明细'!D67</f>
        <v>0</v>
      </c>
      <c r="E67" s="237"/>
    </row>
    <row r="68" s="223" customFormat="1" spans="1:5">
      <c r="A68" s="238" t="s">
        <v>982</v>
      </c>
      <c r="B68" s="236">
        <f>'6-1一般经济明细'!B68-'6-2一般基本经济明细'!B68</f>
        <v>12300</v>
      </c>
      <c r="C68" s="236">
        <f>'6-1一般经济明细'!C68-'6-2一般基本经济明细'!C68</f>
        <v>3500</v>
      </c>
      <c r="D68" s="236">
        <f>'6-1一般经济明细'!D68-'6-2一般基本经济明细'!D68</f>
        <v>3475</v>
      </c>
      <c r="E68" s="237">
        <f t="shared" si="3"/>
        <v>0.992857142857143</v>
      </c>
    </row>
  </sheetData>
  <mergeCells count="1">
    <mergeCell ref="A1:E1"/>
  </mergeCells>
  <pageMargins left="0.75" right="0.75" top="1" bottom="1" header="0.509722222222222" footer="0.509722222222222"/>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9"/>
  <sheetViews>
    <sheetView showGridLines="0" showZeros="0" workbookViewId="0">
      <pane xSplit="1" ySplit="4" topLeftCell="B17" activePane="bottomRight" state="frozen"/>
      <selection/>
      <selection pane="topRight"/>
      <selection pane="bottomLeft"/>
      <selection pane="bottomRight" activeCell="G5" sqref="G5"/>
    </sheetView>
  </sheetViews>
  <sheetFormatPr defaultColWidth="8.75" defaultRowHeight="15" outlineLevelCol="5"/>
  <cols>
    <col min="1" max="1" width="54.25" style="24" customWidth="1"/>
    <col min="2" max="5" width="15.375" style="205" customWidth="1"/>
    <col min="6" max="6" width="15.375" style="214" customWidth="1"/>
    <col min="7" max="32" width="9" style="24"/>
    <col min="33" max="256" width="8.75" style="24"/>
  </cols>
  <sheetData>
    <row r="1" s="20" customFormat="1" ht="55.5" customHeight="1" spans="1:6">
      <c r="A1" s="206" t="s">
        <v>1196</v>
      </c>
      <c r="B1" s="206"/>
      <c r="C1" s="206"/>
      <c r="D1" s="206"/>
      <c r="E1" s="206"/>
      <c r="F1" s="206"/>
    </row>
    <row r="2" s="21" customFormat="1" ht="14.25" spans="1:6">
      <c r="A2" s="27"/>
      <c r="B2" s="207"/>
      <c r="C2" s="207"/>
      <c r="D2" s="59"/>
      <c r="E2" s="59"/>
      <c r="F2" s="208" t="s">
        <v>38</v>
      </c>
    </row>
    <row r="3" s="21" customFormat="1" ht="20.1" customHeight="1" spans="1:6">
      <c r="A3" s="29" t="s">
        <v>39</v>
      </c>
      <c r="B3" s="30" t="s">
        <v>40</v>
      </c>
      <c r="C3" s="30" t="s">
        <v>41</v>
      </c>
      <c r="D3" s="30" t="s">
        <v>42</v>
      </c>
      <c r="E3" s="30" t="s">
        <v>43</v>
      </c>
      <c r="F3" s="63" t="s">
        <v>1197</v>
      </c>
    </row>
    <row r="4" s="22" customFormat="1" ht="20.1" customHeight="1" spans="1:6">
      <c r="A4" s="29"/>
      <c r="B4" s="31"/>
      <c r="C4" s="31"/>
      <c r="D4" s="31"/>
      <c r="E4" s="31"/>
      <c r="F4" s="67"/>
    </row>
    <row r="5" ht="25.5" customHeight="1" spans="1:6">
      <c r="A5" s="68" t="s">
        <v>1198</v>
      </c>
      <c r="B5" s="210"/>
      <c r="C5" s="211"/>
      <c r="D5" s="215"/>
      <c r="E5" s="215"/>
      <c r="F5" s="216"/>
    </row>
    <row r="6" ht="25.5" customHeight="1" spans="1:6">
      <c r="A6" s="68" t="s">
        <v>1199</v>
      </c>
      <c r="B6" s="210"/>
      <c r="C6" s="211"/>
      <c r="D6" s="215"/>
      <c r="E6" s="215"/>
      <c r="F6" s="216"/>
    </row>
    <row r="7" ht="25.5" customHeight="1" spans="1:6">
      <c r="A7" s="217" t="s">
        <v>1200</v>
      </c>
      <c r="B7" s="210"/>
      <c r="C7" s="211"/>
      <c r="D7" s="215"/>
      <c r="E7" s="215"/>
      <c r="F7" s="218"/>
    </row>
    <row r="8" s="134" customFormat="1" ht="25.5" customHeight="1" spans="1:6">
      <c r="A8" s="213" t="s">
        <v>1201</v>
      </c>
      <c r="B8" s="210"/>
      <c r="C8" s="211"/>
      <c r="D8" s="215"/>
      <c r="E8" s="215"/>
      <c r="F8" s="219"/>
    </row>
    <row r="9" s="134" customFormat="1" ht="25.5" customHeight="1" spans="1:6">
      <c r="A9" s="213" t="s">
        <v>1202</v>
      </c>
      <c r="B9" s="210"/>
      <c r="C9" s="211"/>
      <c r="D9" s="215"/>
      <c r="E9" s="215"/>
      <c r="F9" s="219"/>
    </row>
    <row r="10" s="134" customFormat="1" ht="25.5" customHeight="1" spans="1:6">
      <c r="A10" s="213" t="s">
        <v>1203</v>
      </c>
      <c r="B10" s="210"/>
      <c r="C10" s="211"/>
      <c r="D10" s="215"/>
      <c r="E10" s="215"/>
      <c r="F10" s="219"/>
    </row>
    <row r="11" s="134" customFormat="1" ht="25.5" customHeight="1" spans="1:6">
      <c r="A11" s="217" t="s">
        <v>1204</v>
      </c>
      <c r="B11" s="210"/>
      <c r="C11" s="211"/>
      <c r="D11" s="215"/>
      <c r="E11" s="215"/>
      <c r="F11" s="219"/>
    </row>
    <row r="12" ht="25.5" customHeight="1" spans="1:6">
      <c r="A12" s="213" t="s">
        <v>1205</v>
      </c>
      <c r="B12" s="210"/>
      <c r="C12" s="211"/>
      <c r="D12" s="215"/>
      <c r="E12" s="215"/>
      <c r="F12" s="219"/>
    </row>
    <row r="13" s="134" customFormat="1" ht="25.5" customHeight="1" spans="1:6">
      <c r="A13" s="213" t="s">
        <v>1206</v>
      </c>
      <c r="B13" s="210"/>
      <c r="C13" s="211"/>
      <c r="D13" s="215"/>
      <c r="E13" s="215"/>
      <c r="F13" s="219"/>
    </row>
    <row r="14" s="134" customFormat="1" ht="25.5" customHeight="1" spans="1:6">
      <c r="A14" s="213" t="s">
        <v>1207</v>
      </c>
      <c r="B14" s="210"/>
      <c r="C14" s="211"/>
      <c r="D14" s="215"/>
      <c r="E14" s="215"/>
      <c r="F14" s="219"/>
    </row>
    <row r="15" s="134" customFormat="1" ht="25.5" customHeight="1" spans="1:6">
      <c r="A15" s="213" t="s">
        <v>1203</v>
      </c>
      <c r="B15" s="210"/>
      <c r="C15" s="211"/>
      <c r="D15" s="215"/>
      <c r="E15" s="215"/>
      <c r="F15" s="219"/>
    </row>
    <row r="16" s="134" customFormat="1" ht="25.5" customHeight="1" spans="1:6">
      <c r="A16" s="68" t="s">
        <v>1208</v>
      </c>
      <c r="B16" s="210"/>
      <c r="C16" s="211"/>
      <c r="D16" s="215"/>
      <c r="E16" s="215"/>
      <c r="F16" s="219"/>
    </row>
    <row r="17" s="134" customFormat="1" ht="25.5" customHeight="1" spans="1:6">
      <c r="A17" s="217" t="s">
        <v>1209</v>
      </c>
      <c r="B17" s="210"/>
      <c r="C17" s="211"/>
      <c r="D17" s="215"/>
      <c r="E17" s="215"/>
      <c r="F17" s="219"/>
    </row>
    <row r="18" ht="28.35" customHeight="1" spans="1:6">
      <c r="A18" s="213" t="s">
        <v>1203</v>
      </c>
      <c r="B18" s="210"/>
      <c r="C18" s="211"/>
      <c r="D18" s="215"/>
      <c r="E18" s="215"/>
      <c r="F18" s="219"/>
    </row>
    <row r="19" spans="1:1">
      <c r="A19" s="24" t="s">
        <v>1210</v>
      </c>
    </row>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1"/>
  <sheetViews>
    <sheetView showGridLines="0" showZeros="0" workbookViewId="0">
      <pane xSplit="1" ySplit="4" topLeftCell="B5" activePane="bottomRight" state="frozen"/>
      <selection/>
      <selection pane="topRight"/>
      <selection pane="bottomLeft"/>
      <selection pane="bottomRight" activeCell="D9" sqref="D9"/>
    </sheetView>
  </sheetViews>
  <sheetFormatPr defaultColWidth="8.75" defaultRowHeight="15" outlineLevelCol="2"/>
  <cols>
    <col min="1" max="1" width="54.25" style="24" customWidth="1"/>
    <col min="2" max="3" width="26.5" style="205" customWidth="1"/>
    <col min="4" max="32" width="9" style="24"/>
    <col min="33" max="256" width="8.75" style="24"/>
  </cols>
  <sheetData>
    <row r="1" s="20" customFormat="1" ht="55.5" customHeight="1" spans="1:3">
      <c r="A1" s="206" t="s">
        <v>1211</v>
      </c>
      <c r="B1" s="206"/>
      <c r="C1" s="206"/>
    </row>
    <row r="2" s="21" customFormat="1" ht="17.25" customHeight="1" spans="1:3">
      <c r="A2" s="27"/>
      <c r="B2" s="207"/>
      <c r="C2" s="208" t="s">
        <v>38</v>
      </c>
    </row>
    <row r="3" s="21" customFormat="1" ht="20.1" customHeight="1" spans="1:3">
      <c r="A3" s="29" t="s">
        <v>39</v>
      </c>
      <c r="B3" s="30" t="s">
        <v>1212</v>
      </c>
      <c r="C3" s="30" t="s">
        <v>1213</v>
      </c>
    </row>
    <row r="4" s="22" customFormat="1" ht="20.1" customHeight="1" spans="1:3">
      <c r="A4" s="29"/>
      <c r="B4" s="31"/>
      <c r="C4" s="31"/>
    </row>
    <row r="5" ht="25.5" customHeight="1" spans="1:3">
      <c r="A5" s="209" t="s">
        <v>1198</v>
      </c>
      <c r="B5" s="210"/>
      <c r="C5" s="211"/>
    </row>
    <row r="6" ht="25.5" customHeight="1" spans="1:3">
      <c r="A6" s="209" t="s">
        <v>1214</v>
      </c>
      <c r="B6" s="210"/>
      <c r="C6" s="211"/>
    </row>
    <row r="7" ht="25.5" customHeight="1" spans="1:3">
      <c r="A7" s="209" t="s">
        <v>1215</v>
      </c>
      <c r="B7" s="210"/>
      <c r="C7" s="211"/>
    </row>
    <row r="8" s="134" customFormat="1" ht="25.5" customHeight="1" spans="1:3">
      <c r="A8" s="212" t="s">
        <v>1216</v>
      </c>
      <c r="B8" s="210"/>
      <c r="C8" s="211"/>
    </row>
    <row r="9" s="134" customFormat="1" ht="25.5" customHeight="1" spans="1:3">
      <c r="A9" s="213"/>
      <c r="B9" s="210"/>
      <c r="C9" s="211"/>
    </row>
    <row r="10" s="134" customFormat="1" ht="25.5" customHeight="1" spans="1:3">
      <c r="A10" s="213"/>
      <c r="B10" s="210"/>
      <c r="C10" s="211"/>
    </row>
    <row r="11" spans="1:1">
      <c r="A11" s="24" t="s">
        <v>1210</v>
      </c>
    </row>
  </sheetData>
  <mergeCells count="4">
    <mergeCell ref="A1:C1"/>
    <mergeCell ref="A3:A4"/>
    <mergeCell ref="B3:B4"/>
    <mergeCell ref="C3:C4"/>
  </mergeCells>
  <printOptions horizontalCentered="1" vertic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showGridLines="0" showZeros="0" workbookViewId="0">
      <selection activeCell="F9" sqref="F9"/>
    </sheetView>
  </sheetViews>
  <sheetFormatPr defaultColWidth="9.125" defaultRowHeight="14.25" outlineLevelCol="4"/>
  <cols>
    <col min="1" max="1" width="40" style="122" customWidth="1"/>
    <col min="2" max="2" width="26.375" style="122" customWidth="1"/>
    <col min="3" max="16384" width="9.125" style="123"/>
  </cols>
  <sheetData>
    <row r="1" s="122" customFormat="1" ht="33.95" customHeight="1" spans="1:5">
      <c r="A1" s="124" t="s">
        <v>1217</v>
      </c>
      <c r="B1" s="124"/>
      <c r="C1" s="125"/>
      <c r="D1" s="125"/>
      <c r="E1" s="125"/>
    </row>
    <row r="2" s="122" customFormat="1" ht="17.65" customHeight="1" spans="1:5">
      <c r="A2" s="124"/>
      <c r="B2" s="124"/>
      <c r="C2" s="125"/>
      <c r="D2" s="125"/>
      <c r="E2" s="125"/>
    </row>
    <row r="3" s="122" customFormat="1" ht="17.65" customHeight="1" spans="1:5">
      <c r="A3" s="124"/>
      <c r="B3" s="124"/>
      <c r="C3" s="125"/>
      <c r="D3" s="125"/>
      <c r="E3" s="125"/>
    </row>
    <row r="4" s="122" customFormat="1" ht="17.65" customHeight="1" spans="2:5">
      <c r="B4" s="126" t="s">
        <v>1218</v>
      </c>
      <c r="C4" s="125"/>
      <c r="D4" s="125"/>
      <c r="E4" s="125"/>
    </row>
    <row r="5" s="122" customFormat="1" ht="30" customHeight="1" spans="1:5">
      <c r="A5" s="127" t="s">
        <v>1219</v>
      </c>
      <c r="B5" s="128" t="s">
        <v>1220</v>
      </c>
      <c r="C5" s="125"/>
      <c r="D5" s="125"/>
      <c r="E5" s="125"/>
    </row>
    <row r="6" s="122" customFormat="1" ht="25.5" customHeight="1" spans="1:5">
      <c r="A6" s="129" t="s">
        <v>1221</v>
      </c>
      <c r="B6" s="203"/>
      <c r="C6" s="125"/>
      <c r="D6" s="125"/>
      <c r="E6" s="125"/>
    </row>
    <row r="7" s="122" customFormat="1" ht="25.5" customHeight="1" spans="1:5">
      <c r="A7" s="131" t="s">
        <v>1222</v>
      </c>
      <c r="B7" s="203"/>
      <c r="C7" s="125"/>
      <c r="D7" s="125"/>
      <c r="E7" s="125"/>
    </row>
    <row r="8" s="122" customFormat="1" ht="25.5" customHeight="1" spans="1:5">
      <c r="A8" s="131" t="s">
        <v>1223</v>
      </c>
      <c r="B8" s="203"/>
      <c r="C8" s="125"/>
      <c r="D8" s="125"/>
      <c r="E8" s="125"/>
    </row>
    <row r="9" s="122" customFormat="1" ht="25.5" customHeight="1" spans="1:5">
      <c r="A9" s="131" t="s">
        <v>1224</v>
      </c>
      <c r="B9" s="203"/>
      <c r="C9" s="125"/>
      <c r="D9" s="125"/>
      <c r="E9" s="125"/>
    </row>
    <row r="10" s="122" customFormat="1" ht="25.5" customHeight="1" spans="1:5">
      <c r="A10" s="131" t="s">
        <v>1225</v>
      </c>
      <c r="B10" s="203"/>
      <c r="C10" s="125"/>
      <c r="D10" s="125"/>
      <c r="E10" s="125"/>
    </row>
    <row r="11" s="122" customFormat="1" ht="25.5" customHeight="1" spans="1:5">
      <c r="A11" s="131" t="s">
        <v>1226</v>
      </c>
      <c r="B11" s="203"/>
      <c r="C11" s="125"/>
      <c r="D11" s="125"/>
      <c r="E11" s="125"/>
    </row>
    <row r="12" s="122" customFormat="1" ht="25.5" customHeight="1" spans="1:5">
      <c r="A12" s="131" t="s">
        <v>1225</v>
      </c>
      <c r="B12" s="203"/>
      <c r="C12" s="125"/>
      <c r="D12" s="125"/>
      <c r="E12" s="125"/>
    </row>
    <row r="13" s="122" customFormat="1" ht="25.5" customHeight="1" spans="1:5">
      <c r="A13" s="132" t="s">
        <v>1227</v>
      </c>
      <c r="B13" s="203">
        <v>0</v>
      </c>
      <c r="C13" s="125"/>
      <c r="D13" s="125"/>
      <c r="E13" s="125"/>
    </row>
    <row r="14" s="122" customFormat="1" ht="25.5" customHeight="1" spans="1:5">
      <c r="A14" s="131" t="s">
        <v>1228</v>
      </c>
      <c r="B14" s="203"/>
      <c r="C14" s="125"/>
      <c r="D14" s="125"/>
      <c r="E14" s="125"/>
    </row>
    <row r="15" s="122" customFormat="1" ht="25.5" customHeight="1" spans="1:5">
      <c r="A15" s="204"/>
      <c r="B15" s="203"/>
      <c r="C15" s="125"/>
      <c r="D15" s="125"/>
      <c r="E15" s="125"/>
    </row>
    <row r="16" s="122" customFormat="1" spans="1:5">
      <c r="A16" s="125" t="s">
        <v>1210</v>
      </c>
      <c r="B16" s="125"/>
      <c r="C16" s="125"/>
      <c r="D16" s="125"/>
      <c r="E16" s="125"/>
    </row>
    <row r="17" spans="1:5">
      <c r="A17" s="125"/>
      <c r="B17" s="125"/>
      <c r="C17" s="134"/>
      <c r="D17" s="134"/>
      <c r="E17" s="134"/>
    </row>
    <row r="18" spans="1:5">
      <c r="A18" s="125"/>
      <c r="B18" s="125"/>
      <c r="C18" s="134"/>
      <c r="D18" s="134"/>
      <c r="E18" s="134"/>
    </row>
    <row r="19" spans="1:5">
      <c r="A19" s="125"/>
      <c r="B19" s="125"/>
      <c r="C19" s="134"/>
      <c r="D19" s="134"/>
      <c r="E19" s="134"/>
    </row>
    <row r="20" spans="1:5">
      <c r="A20" s="125"/>
      <c r="B20" s="125"/>
      <c r="C20" s="134"/>
      <c r="D20" s="134"/>
      <c r="E20" s="134"/>
    </row>
    <row r="21" spans="1:5">
      <c r="A21" s="125"/>
      <c r="B21" s="125"/>
      <c r="C21" s="134"/>
      <c r="D21" s="134"/>
      <c r="E21" s="134"/>
    </row>
    <row r="22" spans="1:5">
      <c r="A22" s="125"/>
      <c r="B22" s="125"/>
      <c r="C22" s="134"/>
      <c r="D22" s="134"/>
      <c r="E22" s="134"/>
    </row>
    <row r="23" spans="1:5">
      <c r="A23" s="125"/>
      <c r="B23" s="125"/>
      <c r="C23" s="134"/>
      <c r="D23" s="134"/>
      <c r="E23" s="134"/>
    </row>
    <row r="24" spans="1:5">
      <c r="A24" s="125"/>
      <c r="B24" s="125"/>
      <c r="C24" s="134"/>
      <c r="D24" s="134"/>
      <c r="E24" s="134"/>
    </row>
    <row r="25" spans="1:5">
      <c r="A25" s="125"/>
      <c r="B25" s="125"/>
      <c r="C25" s="134"/>
      <c r="D25" s="134"/>
      <c r="E25" s="134"/>
    </row>
    <row r="26" spans="1:5">
      <c r="A26" s="125"/>
      <c r="B26" s="125"/>
      <c r="C26" s="134"/>
      <c r="D26" s="134"/>
      <c r="E26" s="134"/>
    </row>
    <row r="27" spans="1:5">
      <c r="A27" s="125"/>
      <c r="B27" s="125"/>
      <c r="C27" s="134"/>
      <c r="D27" s="134"/>
      <c r="E27" s="134"/>
    </row>
    <row r="28" spans="1:5">
      <c r="A28" s="125"/>
      <c r="B28" s="125"/>
      <c r="C28" s="134"/>
      <c r="D28" s="134"/>
      <c r="E28" s="134"/>
    </row>
    <row r="29" spans="1:5">
      <c r="A29" s="125"/>
      <c r="B29" s="125"/>
      <c r="C29" s="134"/>
      <c r="D29" s="134"/>
      <c r="E29" s="134"/>
    </row>
  </sheetData>
  <mergeCells count="1">
    <mergeCell ref="A1:B2"/>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1"/>
  <sheetViews>
    <sheetView showGridLines="0" showZeros="0" workbookViewId="0">
      <selection activeCell="B3" sqref="B3:D3"/>
    </sheetView>
  </sheetViews>
  <sheetFormatPr defaultColWidth="8.75" defaultRowHeight="14.25" outlineLevelCol="6"/>
  <cols>
    <col min="1" max="1" width="50.25" style="111" customWidth="1"/>
    <col min="2" max="4" width="27.25" style="111" customWidth="1"/>
    <col min="5" max="7" width="13.875" style="111" customWidth="1"/>
    <col min="8" max="32" width="9" style="111"/>
    <col min="33" max="16384" width="8.75" style="111"/>
  </cols>
  <sheetData>
    <row r="1" s="105" customFormat="1" ht="48" customHeight="1" spans="1:4">
      <c r="A1" s="112" t="s">
        <v>1229</v>
      </c>
      <c r="B1" s="112"/>
      <c r="C1" s="112"/>
      <c r="D1" s="112"/>
    </row>
    <row r="2" s="106" customFormat="1" spans="1:7">
      <c r="A2" s="27"/>
      <c r="B2" s="113"/>
      <c r="D2" s="113" t="s">
        <v>38</v>
      </c>
      <c r="G2" s="113"/>
    </row>
    <row r="3" s="107" customFormat="1" ht="34.5" customHeight="1" spans="1:4">
      <c r="A3" s="29" t="s">
        <v>39</v>
      </c>
      <c r="B3" s="114" t="s">
        <v>1230</v>
      </c>
      <c r="C3" s="114"/>
      <c r="D3" s="114"/>
    </row>
    <row r="4" s="107" customFormat="1" ht="34.5" customHeight="1" spans="1:4">
      <c r="A4" s="29"/>
      <c r="B4" s="115" t="s">
        <v>1231</v>
      </c>
      <c r="C4" s="115" t="s">
        <v>1232</v>
      </c>
      <c r="D4" s="116" t="s">
        <v>1233</v>
      </c>
    </row>
    <row r="5" s="108" customFormat="1" ht="30.75" customHeight="1" spans="1:4">
      <c r="A5" s="117" t="s">
        <v>1234</v>
      </c>
      <c r="B5" s="118">
        <v>180000</v>
      </c>
      <c r="C5" s="118">
        <v>180000</v>
      </c>
      <c r="D5" s="118">
        <v>0</v>
      </c>
    </row>
    <row r="6" s="108" customFormat="1" ht="30.75" customHeight="1" spans="1:4">
      <c r="A6" s="117" t="s">
        <v>1235</v>
      </c>
      <c r="B6" s="118">
        <v>181700</v>
      </c>
      <c r="C6" s="118">
        <v>181700</v>
      </c>
      <c r="D6" s="118">
        <v>0</v>
      </c>
    </row>
    <row r="7" s="108" customFormat="1" ht="30.75" customHeight="1" spans="1:4">
      <c r="A7" s="117" t="s">
        <v>1236</v>
      </c>
      <c r="B7" s="118">
        <v>1700</v>
      </c>
      <c r="C7" s="118">
        <v>1700</v>
      </c>
      <c r="D7" s="118">
        <v>0</v>
      </c>
    </row>
    <row r="8" s="109" customFormat="1" ht="26.25" customHeight="1" spans="1:4">
      <c r="A8" s="119" t="s">
        <v>1237</v>
      </c>
      <c r="B8" s="118"/>
      <c r="C8" s="118"/>
      <c r="D8" s="118">
        <v>0</v>
      </c>
    </row>
    <row r="9" s="108" customFormat="1" ht="26.25" customHeight="1" spans="1:4">
      <c r="A9" s="117" t="s">
        <v>1238</v>
      </c>
      <c r="B9" s="118">
        <v>181700</v>
      </c>
      <c r="C9" s="118">
        <v>181700</v>
      </c>
      <c r="D9" s="118">
        <v>0</v>
      </c>
    </row>
    <row r="10" s="97" customFormat="1" ht="26.25" customHeight="1" spans="1:4">
      <c r="A10" s="120" t="s">
        <v>1239</v>
      </c>
      <c r="B10" s="118">
        <v>5613</v>
      </c>
      <c r="C10" s="118">
        <v>5613</v>
      </c>
      <c r="D10" s="121">
        <v>0</v>
      </c>
    </row>
    <row r="11" s="110" customFormat="1" ht="24.6" customHeight="1"/>
    <row r="12" s="110" customFormat="1" ht="24.6" customHeight="1"/>
    <row r="13" ht="24.6" customHeight="1"/>
    <row r="14" ht="24.6" customHeight="1"/>
    <row r="15" ht="24.6" customHeight="1"/>
    <row r="16" ht="24.6" customHeight="1"/>
    <row r="17" ht="24.6" customHeight="1"/>
    <row r="18" ht="24.6" customHeight="1"/>
    <row r="19" ht="24.6" customHeight="1"/>
    <row r="20" ht="24.6" customHeight="1"/>
    <row r="21" ht="24.6" customHeight="1"/>
  </sheetData>
  <mergeCells count="3">
    <mergeCell ref="A1:D1"/>
    <mergeCell ref="B3:D3"/>
    <mergeCell ref="A3:A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workbookViewId="0">
      <selection activeCell="A9" sqref="A9:K17"/>
    </sheetView>
  </sheetViews>
  <sheetFormatPr defaultColWidth="8.75" defaultRowHeight="14.25"/>
  <cols>
    <col min="1" max="5" width="9" style="14"/>
    <col min="6" max="6" width="26.375" style="14"/>
    <col min="7" max="32" width="9" style="14"/>
    <col min="33" max="16384" width="8.75" style="14"/>
  </cols>
  <sheetData>
    <row r="1" spans="10:11">
      <c r="J1" s="18"/>
      <c r="K1" s="18"/>
    </row>
    <row r="2" ht="71.25" customHeight="1" spans="1:11">
      <c r="A2" s="15"/>
      <c r="B2" s="15"/>
      <c r="C2" s="15"/>
      <c r="D2" s="16"/>
      <c r="E2" s="16"/>
      <c r="J2" s="19"/>
      <c r="K2" s="19"/>
    </row>
    <row r="3" ht="71.25" customHeight="1" spans="1:11">
      <c r="A3" s="15"/>
      <c r="B3" s="15"/>
      <c r="C3" s="15"/>
      <c r="D3" s="16"/>
      <c r="E3" s="16"/>
      <c r="J3" s="19"/>
      <c r="K3" s="19"/>
    </row>
    <row r="4" ht="157.5" customHeight="1" spans="1:11">
      <c r="A4" s="45" t="s">
        <v>1240</v>
      </c>
      <c r="B4" s="45"/>
      <c r="C4" s="45"/>
      <c r="D4" s="45"/>
      <c r="E4" s="45"/>
      <c r="F4" s="45"/>
      <c r="G4" s="45"/>
      <c r="H4" s="45"/>
      <c r="I4" s="45"/>
      <c r="J4" s="45"/>
      <c r="K4" s="45"/>
    </row>
    <row r="6" customHeight="1" spans="5:7">
      <c r="E6" s="46"/>
      <c r="F6" s="46"/>
      <c r="G6" s="46"/>
    </row>
    <row r="7" customHeight="1" spans="5:7">
      <c r="E7" s="46"/>
      <c r="F7" s="46"/>
      <c r="G7" s="46"/>
    </row>
    <row r="8" customHeight="1" spans="5:7">
      <c r="E8" s="46"/>
      <c r="F8" s="46"/>
      <c r="G8" s="46"/>
    </row>
    <row r="9" ht="6" customHeight="1" spans="1:11">
      <c r="A9" s="47"/>
      <c r="B9" s="47"/>
      <c r="C9" s="47"/>
      <c r="D9" s="47"/>
      <c r="E9" s="47"/>
      <c r="F9" s="47"/>
      <c r="G9" s="47"/>
      <c r="H9" s="47"/>
      <c r="I9" s="47"/>
      <c r="J9" s="47"/>
      <c r="K9" s="47"/>
    </row>
    <row r="10" hidden="1" spans="1:11">
      <c r="A10" s="47"/>
      <c r="B10" s="47"/>
      <c r="C10" s="47"/>
      <c r="D10" s="47"/>
      <c r="E10" s="47"/>
      <c r="F10" s="47"/>
      <c r="G10" s="47"/>
      <c r="H10" s="47"/>
      <c r="I10" s="47"/>
      <c r="J10" s="47"/>
      <c r="K10" s="47"/>
    </row>
    <row r="11" hidden="1" spans="1:11">
      <c r="A11" s="47"/>
      <c r="B11" s="47"/>
      <c r="C11" s="47"/>
      <c r="D11" s="47"/>
      <c r="E11" s="47"/>
      <c r="F11" s="47"/>
      <c r="G11" s="47"/>
      <c r="H11" s="47"/>
      <c r="I11" s="47"/>
      <c r="J11" s="47"/>
      <c r="K11" s="47"/>
    </row>
    <row r="12" hidden="1" spans="1:11">
      <c r="A12" s="47"/>
      <c r="B12" s="47"/>
      <c r="C12" s="47"/>
      <c r="D12" s="47"/>
      <c r="E12" s="47"/>
      <c r="F12" s="47"/>
      <c r="G12" s="47"/>
      <c r="H12" s="47"/>
      <c r="I12" s="47"/>
      <c r="J12" s="47"/>
      <c r="K12" s="47"/>
    </row>
    <row r="13" spans="1:11">
      <c r="A13" s="47"/>
      <c r="B13" s="47"/>
      <c r="C13" s="47"/>
      <c r="D13" s="47"/>
      <c r="E13" s="47"/>
      <c r="F13" s="47"/>
      <c r="G13" s="47"/>
      <c r="H13" s="47"/>
      <c r="I13" s="47"/>
      <c r="J13" s="47"/>
      <c r="K13" s="47"/>
    </row>
    <row r="14" spans="1:11">
      <c r="A14" s="47"/>
      <c r="B14" s="47"/>
      <c r="C14" s="47"/>
      <c r="D14" s="47"/>
      <c r="E14" s="47"/>
      <c r="F14" s="47"/>
      <c r="G14" s="47"/>
      <c r="H14" s="47"/>
      <c r="I14" s="47"/>
      <c r="J14" s="47"/>
      <c r="K14" s="47"/>
    </row>
    <row r="15" spans="1:11">
      <c r="A15" s="47"/>
      <c r="B15" s="47"/>
      <c r="C15" s="47"/>
      <c r="D15" s="47"/>
      <c r="E15" s="47"/>
      <c r="F15" s="47"/>
      <c r="G15" s="47"/>
      <c r="H15" s="47"/>
      <c r="I15" s="47"/>
      <c r="J15" s="47"/>
      <c r="K15" s="47"/>
    </row>
    <row r="16" spans="1:11">
      <c r="A16" s="47"/>
      <c r="B16" s="47"/>
      <c r="C16" s="47"/>
      <c r="D16" s="47"/>
      <c r="E16" s="47"/>
      <c r="F16" s="47"/>
      <c r="G16" s="47"/>
      <c r="H16" s="47"/>
      <c r="I16" s="47"/>
      <c r="J16" s="47"/>
      <c r="K16" s="47"/>
    </row>
    <row r="17" spans="1:11">
      <c r="A17" s="47"/>
      <c r="B17" s="47"/>
      <c r="C17" s="47"/>
      <c r="D17" s="47"/>
      <c r="E17" s="47"/>
      <c r="F17" s="47"/>
      <c r="G17" s="47"/>
      <c r="H17" s="47"/>
      <c r="I17" s="47"/>
      <c r="J17" s="47"/>
      <c r="K17" s="47"/>
    </row>
    <row r="22" ht="101.25" customHeight="1"/>
    <row r="23" ht="11.25" customHeight="1"/>
    <row r="26" ht="27" spans="6:6">
      <c r="F26" s="48"/>
    </row>
    <row r="28" ht="47.25" customHeight="1" spans="1:11">
      <c r="A28" s="49"/>
      <c r="B28" s="49"/>
      <c r="C28" s="49"/>
      <c r="D28" s="49"/>
      <c r="E28" s="49"/>
      <c r="F28" s="49"/>
      <c r="G28" s="49"/>
      <c r="H28" s="49"/>
      <c r="I28" s="49"/>
      <c r="J28" s="49"/>
      <c r="K28" s="49"/>
    </row>
    <row r="29" ht="35.25" spans="1:11">
      <c r="A29" s="49"/>
      <c r="B29" s="49"/>
      <c r="C29" s="49"/>
      <c r="D29" s="49"/>
      <c r="E29" s="49"/>
      <c r="F29" s="50"/>
      <c r="G29" s="49"/>
      <c r="H29" s="49"/>
      <c r="I29" s="49"/>
      <c r="J29" s="49"/>
      <c r="K29" s="49"/>
    </row>
    <row r="30" ht="35.25" spans="1:11">
      <c r="A30" s="49"/>
      <c r="B30" s="49"/>
      <c r="C30" s="49"/>
      <c r="D30" s="49"/>
      <c r="E30" s="49"/>
      <c r="F30" s="49"/>
      <c r="G30" s="49"/>
      <c r="H30" s="49"/>
      <c r="I30" s="49"/>
      <c r="J30" s="49"/>
      <c r="K30" s="49"/>
    </row>
    <row r="31" ht="35.25" spans="1:11">
      <c r="A31" s="49"/>
      <c r="B31" s="49"/>
      <c r="C31" s="49"/>
      <c r="D31" s="49"/>
      <c r="E31" s="49"/>
      <c r="F31" s="49"/>
      <c r="G31" s="49"/>
      <c r="H31" s="49"/>
      <c r="I31" s="49"/>
      <c r="J31" s="49"/>
      <c r="K31" s="49"/>
    </row>
    <row r="32" ht="35.25" spans="1:11">
      <c r="A32" s="49"/>
      <c r="B32" s="49"/>
      <c r="C32" s="49"/>
      <c r="D32" s="49"/>
      <c r="E32" s="49"/>
      <c r="F32" s="49"/>
      <c r="G32" s="49"/>
      <c r="H32" s="49"/>
      <c r="I32" s="49"/>
      <c r="J32" s="49"/>
      <c r="K32" s="49"/>
    </row>
    <row r="33" ht="15.75" spans="1:11">
      <c r="A33" s="51"/>
      <c r="B33" s="51"/>
      <c r="C33" s="51"/>
      <c r="D33" s="51"/>
      <c r="E33" s="51"/>
      <c r="F33" s="51"/>
      <c r="G33" s="51"/>
      <c r="H33" s="51"/>
      <c r="I33" s="51"/>
      <c r="J33" s="51"/>
      <c r="K33" s="51"/>
    </row>
    <row r="34" spans="1:11">
      <c r="A34" s="52"/>
      <c r="B34" s="52"/>
      <c r="C34" s="52"/>
      <c r="D34" s="52"/>
      <c r="E34" s="52"/>
      <c r="F34" s="52"/>
      <c r="G34" s="52"/>
      <c r="H34" s="52"/>
      <c r="I34" s="52"/>
      <c r="J34" s="52"/>
      <c r="K34" s="52"/>
    </row>
    <row r="35" ht="35.25" customHeight="1" spans="1:11">
      <c r="A35" s="52"/>
      <c r="B35" s="52"/>
      <c r="C35" s="52"/>
      <c r="D35" s="52"/>
      <c r="E35" s="52"/>
      <c r="F35" s="52"/>
      <c r="G35" s="52"/>
      <c r="H35" s="52"/>
      <c r="I35" s="52"/>
      <c r="J35" s="52"/>
      <c r="K35" s="52"/>
    </row>
    <row r="36" ht="3.75" customHeight="1" spans="6:11">
      <c r="F36" s="53"/>
      <c r="G36" s="53"/>
      <c r="H36" s="53"/>
      <c r="I36" s="53"/>
      <c r="J36" s="53"/>
      <c r="K36" s="53"/>
    </row>
    <row r="37" hidden="1" customHeight="1" spans="6:11">
      <c r="F37" s="53"/>
      <c r="G37" s="53"/>
      <c r="H37" s="53"/>
      <c r="I37" s="53"/>
      <c r="J37" s="53"/>
      <c r="K37" s="53"/>
    </row>
    <row r="38" hidden="1" customHeight="1" spans="6:11">
      <c r="F38" s="53"/>
      <c r="G38" s="53"/>
      <c r="H38" s="53"/>
      <c r="I38" s="53"/>
      <c r="J38" s="53"/>
      <c r="K38" s="53"/>
    </row>
    <row r="39" ht="23.25" customHeight="1" spans="6:11">
      <c r="F39" s="53"/>
      <c r="G39" s="53"/>
      <c r="H39" s="53"/>
      <c r="I39" s="53"/>
      <c r="J39" s="53"/>
      <c r="K39" s="53"/>
    </row>
  </sheetData>
  <mergeCells count="7">
    <mergeCell ref="J1:K1"/>
    <mergeCell ref="A2:C2"/>
    <mergeCell ref="J2:K2"/>
    <mergeCell ref="A4:K4"/>
    <mergeCell ref="A34:K35"/>
    <mergeCell ref="E6:G8"/>
    <mergeCell ref="A9:K17"/>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7"/>
  <sheetViews>
    <sheetView showGridLines="0" showZeros="0" workbookViewId="0">
      <pane xSplit="2" ySplit="5" topLeftCell="C6" activePane="bottomRight" state="frozen"/>
      <selection/>
      <selection pane="topRight"/>
      <selection pane="bottomLeft"/>
      <selection pane="bottomRight" activeCell="A5" sqref="A5"/>
    </sheetView>
  </sheetViews>
  <sheetFormatPr defaultColWidth="8.75" defaultRowHeight="14.25"/>
  <cols>
    <col min="1" max="1" width="37.5" style="179" customWidth="1"/>
    <col min="2" max="4" width="15.125" style="180" customWidth="1"/>
    <col min="5" max="6" width="12.25" style="181" customWidth="1"/>
    <col min="7" max="7" width="8.75" style="179" hidden="1" customWidth="1"/>
    <col min="8" max="32" width="9" style="179"/>
    <col min="33" max="16384" width="8.75" style="179"/>
  </cols>
  <sheetData>
    <row r="1" s="176" customFormat="1" ht="48" customHeight="1" spans="1:6">
      <c r="A1" s="182" t="s">
        <v>1241</v>
      </c>
      <c r="B1" s="182"/>
      <c r="C1" s="182"/>
      <c r="D1" s="182"/>
      <c r="E1" s="182"/>
      <c r="F1" s="182"/>
    </row>
    <row r="2" spans="1:6">
      <c r="A2" s="27"/>
      <c r="F2" s="183" t="s">
        <v>38</v>
      </c>
    </row>
    <row r="3" ht="20.1" customHeight="1" spans="1:6">
      <c r="A3" s="29" t="s">
        <v>39</v>
      </c>
      <c r="B3" s="30" t="s">
        <v>40</v>
      </c>
      <c r="C3" s="30" t="s">
        <v>41</v>
      </c>
      <c r="D3" s="30" t="s">
        <v>42</v>
      </c>
      <c r="E3" s="160" t="s">
        <v>43</v>
      </c>
      <c r="F3" s="160" t="s">
        <v>1197</v>
      </c>
    </row>
    <row r="4" s="177" customFormat="1" ht="20.1" customHeight="1" spans="1:6">
      <c r="A4" s="29"/>
      <c r="B4" s="31"/>
      <c r="C4" s="31"/>
      <c r="D4" s="31"/>
      <c r="E4" s="162"/>
      <c r="F4" s="162"/>
    </row>
    <row r="5" ht="39.75" customHeight="1" spans="1:9">
      <c r="A5" s="93" t="s">
        <v>1242</v>
      </c>
      <c r="B5" s="184"/>
      <c r="C5" s="185"/>
      <c r="D5" s="185"/>
      <c r="E5" s="186"/>
      <c r="F5" s="186"/>
      <c r="H5" s="202"/>
      <c r="I5" s="202"/>
    </row>
    <row r="6" ht="39.75" customHeight="1" spans="1:9">
      <c r="A6" s="187" t="s">
        <v>1243</v>
      </c>
      <c r="B6" s="184"/>
      <c r="C6" s="185"/>
      <c r="D6" s="185"/>
      <c r="E6" s="186"/>
      <c r="F6" s="186"/>
      <c r="H6" s="202"/>
      <c r="I6" s="202"/>
    </row>
    <row r="7" ht="39.75" customHeight="1" spans="1:8">
      <c r="A7" s="188" t="s">
        <v>1244</v>
      </c>
      <c r="B7" s="184"/>
      <c r="C7" s="185"/>
      <c r="D7" s="185"/>
      <c r="E7" s="186"/>
      <c r="F7" s="186"/>
      <c r="H7" s="202"/>
    </row>
    <row r="8" ht="39.75" customHeight="1" spans="1:8">
      <c r="A8" s="188" t="s">
        <v>1245</v>
      </c>
      <c r="B8" s="184"/>
      <c r="C8" s="185"/>
      <c r="D8" s="185"/>
      <c r="E8" s="186"/>
      <c r="F8" s="186"/>
      <c r="H8" s="202"/>
    </row>
    <row r="9" ht="39.75" customHeight="1" spans="1:8">
      <c r="A9" s="187" t="s">
        <v>1246</v>
      </c>
      <c r="B9" s="184"/>
      <c r="C9" s="185"/>
      <c r="D9" s="185"/>
      <c r="E9" s="186"/>
      <c r="F9" s="186"/>
      <c r="H9" s="202"/>
    </row>
    <row r="10" ht="39.75" customHeight="1" spans="1:6">
      <c r="A10" s="193" t="s">
        <v>1247</v>
      </c>
      <c r="B10" s="194"/>
      <c r="C10" s="195"/>
      <c r="D10" s="195">
        <v>0</v>
      </c>
      <c r="E10" s="196"/>
      <c r="F10" s="196"/>
    </row>
    <row r="11" ht="39.75" customHeight="1" spans="1:7">
      <c r="A11" s="104" t="s">
        <v>1248</v>
      </c>
      <c r="B11" s="198">
        <v>1000</v>
      </c>
      <c r="C11" s="199">
        <v>26900</v>
      </c>
      <c r="D11" s="185">
        <v>26760</v>
      </c>
      <c r="E11" s="186"/>
      <c r="F11" s="186"/>
      <c r="G11" s="179">
        <v>1213</v>
      </c>
    </row>
    <row r="12" ht="39.75" customHeight="1" spans="1:6">
      <c r="A12" s="104" t="s">
        <v>1249</v>
      </c>
      <c r="B12" s="198"/>
      <c r="C12" s="199">
        <v>15</v>
      </c>
      <c r="D12" s="185">
        <v>15</v>
      </c>
      <c r="E12" s="186"/>
      <c r="F12" s="186"/>
    </row>
    <row r="13" s="178" customFormat="1" ht="39.75" customHeight="1" spans="1:7">
      <c r="A13" s="104" t="s">
        <v>1250</v>
      </c>
      <c r="B13" s="198"/>
      <c r="C13" s="199">
        <v>2285</v>
      </c>
      <c r="D13" s="185">
        <v>1606</v>
      </c>
      <c r="E13" s="186"/>
      <c r="F13" s="186"/>
      <c r="G13" s="178">
        <v>1269</v>
      </c>
    </row>
    <row r="14" s="178" customFormat="1" ht="39.75" customHeight="1" spans="1:7">
      <c r="A14" s="187" t="s">
        <v>1251</v>
      </c>
      <c r="B14" s="198"/>
      <c r="C14" s="199">
        <v>60000</v>
      </c>
      <c r="D14" s="185">
        <v>60000</v>
      </c>
      <c r="E14" s="186"/>
      <c r="F14" s="186"/>
      <c r="G14" s="178">
        <v>30000</v>
      </c>
    </row>
    <row r="15" ht="39.75" customHeight="1" spans="1:7">
      <c r="A15" s="101" t="s">
        <v>1252</v>
      </c>
      <c r="B15" s="185">
        <f>SUM(B11:B14)</f>
        <v>1000</v>
      </c>
      <c r="C15" s="185">
        <f>SUM(C11:C14)</f>
        <v>89200</v>
      </c>
      <c r="D15" s="185">
        <f>SUM(D11:D14)</f>
        <v>88381</v>
      </c>
      <c r="E15" s="186"/>
      <c r="F15" s="186"/>
      <c r="G15" s="179">
        <v>32482</v>
      </c>
    </row>
    <row r="16" ht="15" customHeight="1"/>
    <row r="17" ht="15" customHeight="1"/>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rowBreaks count="1" manualBreakCount="1">
    <brk id="8" max="7"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showGridLines="0" showZeros="0" workbookViewId="0">
      <pane xSplit="2" ySplit="5" topLeftCell="C6" activePane="bottomRight" state="frozen"/>
      <selection/>
      <selection pane="topRight"/>
      <selection pane="bottomLeft"/>
      <selection pane="bottomRight" activeCell="A5" sqref="A5"/>
    </sheetView>
  </sheetViews>
  <sheetFormatPr defaultColWidth="8.75" defaultRowHeight="14.25" outlineLevelCol="6"/>
  <cols>
    <col min="1" max="1" width="46.625" style="55" customWidth="1"/>
    <col min="2" max="2" width="12.625" style="155" customWidth="1"/>
    <col min="3" max="3" width="12.75" style="155" customWidth="1"/>
    <col min="4" max="4" width="11.875" style="155" customWidth="1"/>
    <col min="5" max="6" width="11" style="156" customWidth="1"/>
    <col min="7" max="7" width="9" style="55" hidden="1" customWidth="1"/>
    <col min="8" max="31" width="9" style="55"/>
    <col min="32" max="256" width="8.75" style="55"/>
  </cols>
  <sheetData>
    <row r="1" s="54" customFormat="1" ht="48" customHeight="1" spans="1:6">
      <c r="A1" s="143" t="s">
        <v>1253</v>
      </c>
      <c r="B1" s="143"/>
      <c r="C1" s="143"/>
      <c r="D1" s="143"/>
      <c r="E1" s="143"/>
      <c r="F1" s="143"/>
    </row>
    <row r="2" s="21" customFormat="1" spans="1:6">
      <c r="A2" s="27"/>
      <c r="B2" s="155"/>
      <c r="C2" s="155"/>
      <c r="D2" s="155"/>
      <c r="E2" s="157"/>
      <c r="F2" s="158" t="s">
        <v>38</v>
      </c>
    </row>
    <row r="3" s="21" customFormat="1" ht="20.1" customHeight="1" spans="1:6">
      <c r="A3" s="29" t="s">
        <v>39</v>
      </c>
      <c r="B3" s="159" t="s">
        <v>40</v>
      </c>
      <c r="C3" s="159" t="s">
        <v>41</v>
      </c>
      <c r="D3" s="159" t="s">
        <v>42</v>
      </c>
      <c r="E3" s="160" t="s">
        <v>43</v>
      </c>
      <c r="F3" s="160" t="s">
        <v>1197</v>
      </c>
    </row>
    <row r="4" s="22" customFormat="1" ht="20.1" customHeight="1" spans="1:6">
      <c r="A4" s="29"/>
      <c r="B4" s="161"/>
      <c r="C4" s="161"/>
      <c r="D4" s="161"/>
      <c r="E4" s="162"/>
      <c r="F4" s="162"/>
    </row>
    <row r="5" ht="29.25" customHeight="1" spans="1:7">
      <c r="A5" s="9" t="s">
        <v>1254</v>
      </c>
      <c r="B5" s="163">
        <f>SUM(B6:B15)</f>
        <v>1000</v>
      </c>
      <c r="C5" s="163">
        <f>SUM(C6:C15)</f>
        <v>89200</v>
      </c>
      <c r="D5" s="163">
        <f>SUM(D6:D15)</f>
        <v>86719</v>
      </c>
      <c r="E5" s="164">
        <f>D5/C5</f>
        <v>0.972186098654709</v>
      </c>
      <c r="F5" s="164">
        <f>D5/G5</f>
        <v>21.3962496915865</v>
      </c>
      <c r="G5" s="55">
        <v>4053</v>
      </c>
    </row>
    <row r="6" ht="29.25" customHeight="1" spans="1:6">
      <c r="A6" s="95" t="s">
        <v>1255</v>
      </c>
      <c r="B6" s="166"/>
      <c r="C6" s="166">
        <v>500</v>
      </c>
      <c r="D6" s="166">
        <v>244</v>
      </c>
      <c r="E6" s="164">
        <f t="shared" ref="E6:E15" si="0">D6/C6</f>
        <v>0.488</v>
      </c>
      <c r="F6" s="164"/>
    </row>
    <row r="7" ht="29.25" customHeight="1" spans="1:6">
      <c r="A7" s="95" t="s">
        <v>1256</v>
      </c>
      <c r="B7" s="166"/>
      <c r="C7" s="166"/>
      <c r="D7" s="166"/>
      <c r="E7" s="164"/>
      <c r="F7" s="164"/>
    </row>
    <row r="8" ht="29.25" customHeight="1" spans="1:6">
      <c r="A8" s="95" t="s">
        <v>1257</v>
      </c>
      <c r="B8" s="166"/>
      <c r="C8" s="166"/>
      <c r="D8" s="166"/>
      <c r="E8" s="164"/>
      <c r="F8" s="164"/>
    </row>
    <row r="9" ht="29.25" customHeight="1" spans="1:6">
      <c r="A9" s="95" t="s">
        <v>1258</v>
      </c>
      <c r="B9" s="166"/>
      <c r="C9" s="166"/>
      <c r="D9" s="166"/>
      <c r="E9" s="164"/>
      <c r="F9" s="164"/>
    </row>
    <row r="10" ht="29.25" customHeight="1" spans="1:6">
      <c r="A10" s="95" t="s">
        <v>1259</v>
      </c>
      <c r="B10" s="166"/>
      <c r="C10" s="167"/>
      <c r="D10" s="167"/>
      <c r="E10" s="164"/>
      <c r="F10" s="164"/>
    </row>
    <row r="11" ht="29.25" customHeight="1" spans="1:6">
      <c r="A11" s="168" t="s">
        <v>91</v>
      </c>
      <c r="B11" s="169"/>
      <c r="C11" s="170"/>
      <c r="D11" s="170"/>
      <c r="E11" s="164"/>
      <c r="F11" s="164"/>
    </row>
    <row r="12" ht="29.25" customHeight="1" spans="1:7">
      <c r="A12" s="168" t="s">
        <v>99</v>
      </c>
      <c r="B12" s="169">
        <v>1000</v>
      </c>
      <c r="C12" s="170">
        <v>63040</v>
      </c>
      <c r="D12" s="170">
        <v>61034</v>
      </c>
      <c r="E12" s="164">
        <f t="shared" si="0"/>
        <v>0.968178934010152</v>
      </c>
      <c r="F12" s="164">
        <f>D12/G12</f>
        <v>34.4824858757062</v>
      </c>
      <c r="G12" s="55">
        <v>1770</v>
      </c>
    </row>
    <row r="13" ht="29.25" customHeight="1" spans="1:7">
      <c r="A13" s="168" t="s">
        <v>100</v>
      </c>
      <c r="B13" s="169"/>
      <c r="C13" s="170">
        <v>2300</v>
      </c>
      <c r="D13" s="170">
        <v>2283</v>
      </c>
      <c r="E13" s="164">
        <f t="shared" si="0"/>
        <v>0.992608695652174</v>
      </c>
      <c r="F13" s="164">
        <f>D13/G13</f>
        <v>1</v>
      </c>
      <c r="G13" s="55">
        <v>2283</v>
      </c>
    </row>
    <row r="14" ht="29.25" customHeight="1" spans="1:6">
      <c r="A14" s="95" t="s">
        <v>101</v>
      </c>
      <c r="B14" s="166"/>
      <c r="C14" s="167">
        <v>60</v>
      </c>
      <c r="D14" s="167">
        <v>60</v>
      </c>
      <c r="E14" s="164">
        <f t="shared" si="0"/>
        <v>1</v>
      </c>
      <c r="F14" s="164"/>
    </row>
    <row r="15" customFormat="1" ht="29.25" customHeight="1" spans="1:6">
      <c r="A15" s="171" t="s">
        <v>1260</v>
      </c>
      <c r="B15" s="172"/>
      <c r="C15" s="173">
        <v>23300</v>
      </c>
      <c r="D15" s="173">
        <v>23098</v>
      </c>
      <c r="E15" s="164">
        <f t="shared" si="0"/>
        <v>0.991330472103004</v>
      </c>
      <c r="F15" s="164"/>
    </row>
    <row r="16" s="154" customFormat="1" ht="29.25" customHeight="1" spans="1:6">
      <c r="A16" s="174" t="s">
        <v>1261</v>
      </c>
      <c r="B16" s="173">
        <f>'11全区基金收入'!B15</f>
        <v>1000</v>
      </c>
      <c r="C16" s="173">
        <f>'11全区基金收入'!C15</f>
        <v>89200</v>
      </c>
      <c r="D16" s="173">
        <f>'11全区基金收入'!D15</f>
        <v>88381</v>
      </c>
      <c r="E16" s="164"/>
      <c r="F16" s="164"/>
    </row>
    <row r="17" ht="29.25" customHeight="1" spans="1:6">
      <c r="A17" s="95" t="s">
        <v>1262</v>
      </c>
      <c r="B17" s="167">
        <f>B5</f>
        <v>1000</v>
      </c>
      <c r="C17" s="167">
        <f>C5</f>
        <v>89200</v>
      </c>
      <c r="D17" s="167">
        <f>D5</f>
        <v>86719</v>
      </c>
      <c r="E17" s="164"/>
      <c r="F17" s="164"/>
    </row>
    <row r="18" ht="29.25" customHeight="1" spans="1:6">
      <c r="A18" s="9" t="s">
        <v>1263</v>
      </c>
      <c r="B18" s="167">
        <f>B16-B17</f>
        <v>0</v>
      </c>
      <c r="C18" s="167">
        <f>C16-C17</f>
        <v>0</v>
      </c>
      <c r="D18" s="167">
        <f>D16-D17</f>
        <v>1662</v>
      </c>
      <c r="E18" s="165"/>
      <c r="F18" s="165"/>
    </row>
    <row r="19" ht="29.25" customHeight="1" spans="1:6">
      <c r="A19" s="95" t="s">
        <v>1264</v>
      </c>
      <c r="B19" s="166"/>
      <c r="C19" s="167"/>
      <c r="D19" s="167"/>
      <c r="E19" s="165"/>
      <c r="F19" s="165"/>
    </row>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3"/>
  <sheetViews>
    <sheetView tabSelected="1" topLeftCell="A11" workbookViewId="0">
      <selection activeCell="A13" sqref="A13:M13"/>
    </sheetView>
  </sheetViews>
  <sheetFormatPr defaultColWidth="8.75" defaultRowHeight="14.25"/>
  <sheetData>
    <row r="1" ht="20.25" spans="1:1">
      <c r="A1" s="289"/>
    </row>
    <row r="13" ht="39" spans="1:13">
      <c r="A13" s="290" t="s">
        <v>0</v>
      </c>
      <c r="B13" s="290"/>
      <c r="C13" s="290"/>
      <c r="D13" s="290"/>
      <c r="E13" s="290"/>
      <c r="F13" s="290"/>
      <c r="G13" s="290"/>
      <c r="H13" s="290"/>
      <c r="I13" s="290"/>
      <c r="J13" s="290"/>
      <c r="K13" s="290"/>
      <c r="L13" s="290"/>
      <c r="M13" s="290"/>
    </row>
  </sheetData>
  <mergeCells count="1">
    <mergeCell ref="A13:M13"/>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1"/>
  <sheetViews>
    <sheetView showGridLines="0" showZeros="0" workbookViewId="0">
      <pane xSplit="2" ySplit="5" topLeftCell="C12" activePane="bottomRight" state="frozen"/>
      <selection/>
      <selection pane="topRight"/>
      <selection pane="bottomLeft"/>
      <selection pane="bottomRight" activeCell="A3" sqref="A3:A4"/>
    </sheetView>
  </sheetViews>
  <sheetFormatPr defaultColWidth="8.75" defaultRowHeight="14.25" outlineLevelCol="5"/>
  <cols>
    <col min="1" max="1" width="38.875" style="179" customWidth="1"/>
    <col min="2" max="4" width="13.875" style="180" customWidth="1"/>
    <col min="5" max="6" width="13.125" style="181" customWidth="1"/>
    <col min="7" max="32" width="9" style="179"/>
    <col min="33" max="16384" width="8.75" style="179"/>
  </cols>
  <sheetData>
    <row r="1" s="176" customFormat="1" ht="48" customHeight="1" spans="1:6">
      <c r="A1" s="182" t="s">
        <v>1265</v>
      </c>
      <c r="B1" s="182"/>
      <c r="C1" s="182"/>
      <c r="D1" s="182"/>
      <c r="E1" s="182"/>
      <c r="F1" s="182"/>
    </row>
    <row r="2" spans="1:6">
      <c r="A2" s="27"/>
      <c r="F2" s="183" t="s">
        <v>38</v>
      </c>
    </row>
    <row r="3" ht="20.1" customHeight="1" spans="1:6">
      <c r="A3" s="29" t="s">
        <v>39</v>
      </c>
      <c r="B3" s="30" t="s">
        <v>40</v>
      </c>
      <c r="C3" s="30" t="s">
        <v>41</v>
      </c>
      <c r="D3" s="30" t="s">
        <v>42</v>
      </c>
      <c r="E3" s="160" t="s">
        <v>43</v>
      </c>
      <c r="F3" s="160" t="s">
        <v>1197</v>
      </c>
    </row>
    <row r="4" s="177" customFormat="1" ht="20.1" customHeight="1" spans="1:6">
      <c r="A4" s="29"/>
      <c r="B4" s="31"/>
      <c r="C4" s="31"/>
      <c r="D4" s="31"/>
      <c r="E4" s="162"/>
      <c r="F4" s="162"/>
    </row>
    <row r="5" ht="39" customHeight="1" spans="1:6">
      <c r="A5" s="93" t="s">
        <v>1242</v>
      </c>
      <c r="B5" s="184"/>
      <c r="C5" s="185"/>
      <c r="D5" s="185"/>
      <c r="E5" s="186"/>
      <c r="F5" s="186"/>
    </row>
    <row r="6" ht="39" customHeight="1" spans="1:6">
      <c r="A6" s="187" t="s">
        <v>1243</v>
      </c>
      <c r="B6" s="184"/>
      <c r="C6" s="185"/>
      <c r="D6" s="185"/>
      <c r="E6" s="186"/>
      <c r="F6" s="186"/>
    </row>
    <row r="7" ht="39" customHeight="1" spans="1:6">
      <c r="A7" s="188" t="s">
        <v>1244</v>
      </c>
      <c r="B7" s="184"/>
      <c r="C7" s="185"/>
      <c r="D7" s="185"/>
      <c r="E7" s="186"/>
      <c r="F7" s="186"/>
    </row>
    <row r="8" ht="39" customHeight="1" spans="1:6">
      <c r="A8" s="188" t="s">
        <v>1245</v>
      </c>
      <c r="B8" s="184"/>
      <c r="C8" s="185"/>
      <c r="D8" s="185"/>
      <c r="E8" s="186"/>
      <c r="F8" s="186"/>
    </row>
    <row r="9" ht="39" customHeight="1" spans="1:6">
      <c r="A9" s="187" t="s">
        <v>1266</v>
      </c>
      <c r="B9" s="184"/>
      <c r="C9" s="185"/>
      <c r="D9" s="185"/>
      <c r="E9" s="186"/>
      <c r="F9" s="186"/>
    </row>
    <row r="10" ht="39" customHeight="1" spans="1:6">
      <c r="A10" s="189" t="s">
        <v>1216</v>
      </c>
      <c r="B10" s="190"/>
      <c r="C10" s="191"/>
      <c r="D10" s="191"/>
      <c r="E10" s="192"/>
      <c r="F10" s="192"/>
    </row>
    <row r="11" ht="39" customHeight="1" spans="1:6">
      <c r="A11" s="193" t="s">
        <v>1247</v>
      </c>
      <c r="B11" s="194"/>
      <c r="C11" s="195"/>
      <c r="D11" s="195"/>
      <c r="E11" s="196"/>
      <c r="F11" s="196"/>
    </row>
    <row r="12" ht="39" customHeight="1" spans="1:6">
      <c r="A12" s="197" t="s">
        <v>1248</v>
      </c>
      <c r="B12" s="198">
        <v>1000</v>
      </c>
      <c r="C12" s="199">
        <v>26900</v>
      </c>
      <c r="D12" s="185">
        <v>26760</v>
      </c>
      <c r="E12" s="186"/>
      <c r="F12" s="186"/>
    </row>
    <row r="13" ht="39" customHeight="1" spans="1:6">
      <c r="A13" s="187" t="s">
        <v>1267</v>
      </c>
      <c r="B13" s="198"/>
      <c r="C13" s="199">
        <v>15</v>
      </c>
      <c r="D13" s="185">
        <v>15</v>
      </c>
      <c r="E13" s="186"/>
      <c r="F13" s="186"/>
    </row>
    <row r="14" s="178" customFormat="1" ht="39" customHeight="1" spans="1:6">
      <c r="A14" s="187" t="s">
        <v>1268</v>
      </c>
      <c r="B14" s="198"/>
      <c r="C14" s="199">
        <v>2285</v>
      </c>
      <c r="D14" s="185">
        <v>1606</v>
      </c>
      <c r="E14" s="186"/>
      <c r="F14" s="186"/>
    </row>
    <row r="15" s="178" customFormat="1" ht="39" customHeight="1" spans="1:6">
      <c r="A15" s="187" t="s">
        <v>1251</v>
      </c>
      <c r="B15" s="198"/>
      <c r="C15" s="199">
        <v>60000</v>
      </c>
      <c r="D15" s="185">
        <v>60000</v>
      </c>
      <c r="E15" s="186"/>
      <c r="F15" s="186"/>
    </row>
    <row r="16" ht="39" customHeight="1" spans="1:6">
      <c r="A16" s="197" t="s">
        <v>1269</v>
      </c>
      <c r="B16" s="185">
        <v>0</v>
      </c>
      <c r="C16" s="185">
        <v>0</v>
      </c>
      <c r="D16" s="185"/>
      <c r="E16" s="186"/>
      <c r="F16" s="186"/>
    </row>
    <row r="17" ht="39" customHeight="1" spans="1:6">
      <c r="A17" s="101" t="s">
        <v>1252</v>
      </c>
      <c r="B17" s="185">
        <f>SUM(B12:B15)</f>
        <v>1000</v>
      </c>
      <c r="C17" s="185">
        <f>SUM(C12:C15)</f>
        <v>89200</v>
      </c>
      <c r="D17" s="185">
        <f>SUM(D12:D15)</f>
        <v>88381</v>
      </c>
      <c r="E17" s="186"/>
      <c r="F17" s="186"/>
    </row>
    <row r="18" ht="24.6" customHeight="1" spans="2:2">
      <c r="B18" s="200"/>
    </row>
    <row r="19" ht="24.6" customHeight="1"/>
    <row r="20" ht="24.6" customHeight="1"/>
    <row r="21" ht="24.6" customHeight="1"/>
    <row r="22" ht="24.6" customHeight="1"/>
    <row r="23" ht="24.6" customHeight="1"/>
    <row r="24" ht="24.6" customHeight="1"/>
    <row r="25" ht="24.6" customHeight="1"/>
    <row r="26" spans="2:2">
      <c r="B26" s="201"/>
    </row>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rowBreaks count="1" manualBreakCount="1">
    <brk id="9" max="7"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showGridLines="0" showZeros="0" workbookViewId="0">
      <pane xSplit="2" ySplit="5" topLeftCell="C6" activePane="bottomRight" state="frozen"/>
      <selection/>
      <selection pane="topRight"/>
      <selection pane="bottomLeft"/>
      <selection pane="bottomRight" activeCell="B6" sqref="B6"/>
    </sheetView>
  </sheetViews>
  <sheetFormatPr defaultColWidth="8.75" defaultRowHeight="14.25" outlineLevelCol="6"/>
  <cols>
    <col min="1" max="1" width="38.875" style="55" customWidth="1"/>
    <col min="2" max="4" width="15" style="155" customWidth="1"/>
    <col min="5" max="6" width="12" style="156" customWidth="1"/>
    <col min="7" max="7" width="9" style="55" hidden="1" customWidth="1"/>
    <col min="8" max="31" width="9" style="55"/>
    <col min="32" max="256" width="8.75" style="55"/>
  </cols>
  <sheetData>
    <row r="1" s="54" customFormat="1" ht="48" customHeight="1" spans="1:6">
      <c r="A1" s="143" t="s">
        <v>1270</v>
      </c>
      <c r="B1" s="143"/>
      <c r="C1" s="143"/>
      <c r="D1" s="143"/>
      <c r="E1" s="143"/>
      <c r="F1" s="143"/>
    </row>
    <row r="2" s="21" customFormat="1" spans="1:6">
      <c r="A2" s="27"/>
      <c r="B2" s="155"/>
      <c r="C2" s="155"/>
      <c r="D2" s="155"/>
      <c r="E2" s="157"/>
      <c r="F2" s="158" t="s">
        <v>38</v>
      </c>
    </row>
    <row r="3" s="21" customFormat="1" ht="20.1" customHeight="1" spans="1:6">
      <c r="A3" s="29" t="s">
        <v>39</v>
      </c>
      <c r="B3" s="159" t="s">
        <v>40</v>
      </c>
      <c r="C3" s="159" t="s">
        <v>41</v>
      </c>
      <c r="D3" s="159" t="s">
        <v>42</v>
      </c>
      <c r="E3" s="160" t="s">
        <v>43</v>
      </c>
      <c r="F3" s="160" t="s">
        <v>1197</v>
      </c>
    </row>
    <row r="4" s="22" customFormat="1" ht="20.1" customHeight="1" spans="1:6">
      <c r="A4" s="29"/>
      <c r="B4" s="161"/>
      <c r="C4" s="161"/>
      <c r="D4" s="161"/>
      <c r="E4" s="162"/>
      <c r="F4" s="162"/>
    </row>
    <row r="5" ht="30.75" customHeight="1" spans="1:7">
      <c r="A5" s="9" t="s">
        <v>1254</v>
      </c>
      <c r="B5" s="163">
        <f>SUM(B6:B15)</f>
        <v>1000</v>
      </c>
      <c r="C5" s="163">
        <f>SUM(C6:C15)</f>
        <v>89200</v>
      </c>
      <c r="D5" s="163">
        <f>SUM(D6:D15)</f>
        <v>86719</v>
      </c>
      <c r="E5" s="164">
        <f>D5/C5</f>
        <v>0.972186098654709</v>
      </c>
      <c r="F5" s="165">
        <f>D5/G5</f>
        <v>21.3962496915865</v>
      </c>
      <c r="G5" s="55">
        <v>4053</v>
      </c>
    </row>
    <row r="6" ht="30.75" customHeight="1" spans="1:6">
      <c r="A6" s="95" t="s">
        <v>1271</v>
      </c>
      <c r="B6" s="166"/>
      <c r="C6" s="166">
        <v>500</v>
      </c>
      <c r="D6" s="167">
        <v>244</v>
      </c>
      <c r="E6" s="164">
        <f t="shared" ref="E6:E15" si="0">D6/C6</f>
        <v>0.488</v>
      </c>
      <c r="F6" s="165"/>
    </row>
    <row r="7" ht="30.75" customHeight="1" spans="1:6">
      <c r="A7" s="95" t="s">
        <v>1272</v>
      </c>
      <c r="B7" s="166"/>
      <c r="C7" s="166"/>
      <c r="D7" s="167"/>
      <c r="E7" s="164"/>
      <c r="F7" s="165"/>
    </row>
    <row r="8" ht="30.75" customHeight="1" spans="1:6">
      <c r="A8" s="95" t="s">
        <v>1273</v>
      </c>
      <c r="B8" s="166"/>
      <c r="C8" s="166"/>
      <c r="D8" s="167"/>
      <c r="E8" s="164"/>
      <c r="F8" s="165"/>
    </row>
    <row r="9" ht="30.75" customHeight="1" spans="1:6">
      <c r="A9" s="95" t="s">
        <v>1258</v>
      </c>
      <c r="B9" s="166"/>
      <c r="C9" s="166"/>
      <c r="D9" s="167"/>
      <c r="E9" s="164"/>
      <c r="F9" s="165"/>
    </row>
    <row r="10" ht="30.75" customHeight="1" spans="1:6">
      <c r="A10" s="95" t="s">
        <v>1274</v>
      </c>
      <c r="B10" s="166"/>
      <c r="C10" s="167"/>
      <c r="D10" s="167"/>
      <c r="E10" s="164"/>
      <c r="F10" s="165"/>
    </row>
    <row r="11" ht="30.75" customHeight="1" spans="1:6">
      <c r="A11" s="168" t="s">
        <v>91</v>
      </c>
      <c r="B11" s="169"/>
      <c r="C11" s="170"/>
      <c r="D11" s="170"/>
      <c r="E11" s="164"/>
      <c r="F11" s="165"/>
    </row>
    <row r="12" ht="30.75" customHeight="1" spans="1:7">
      <c r="A12" s="168" t="s">
        <v>99</v>
      </c>
      <c r="B12" s="169">
        <v>1000</v>
      </c>
      <c r="C12" s="170">
        <v>63040</v>
      </c>
      <c r="D12" s="170">
        <v>61034</v>
      </c>
      <c r="E12" s="164">
        <f t="shared" si="0"/>
        <v>0.968178934010152</v>
      </c>
      <c r="F12" s="165">
        <f>D12/G12</f>
        <v>34.4824858757062</v>
      </c>
      <c r="G12" s="55">
        <v>1770</v>
      </c>
    </row>
    <row r="13" ht="30.75" customHeight="1" spans="1:7">
      <c r="A13" s="168" t="s">
        <v>100</v>
      </c>
      <c r="B13" s="169"/>
      <c r="C13" s="170">
        <v>2300</v>
      </c>
      <c r="D13" s="170">
        <v>2283</v>
      </c>
      <c r="E13" s="164">
        <f t="shared" si="0"/>
        <v>0.992608695652174</v>
      </c>
      <c r="F13" s="165">
        <f>D13/G13</f>
        <v>1</v>
      </c>
      <c r="G13" s="55">
        <v>2283</v>
      </c>
    </row>
    <row r="14" s="154" customFormat="1" ht="30.75" customHeight="1" spans="1:6">
      <c r="A14" s="95" t="s">
        <v>101</v>
      </c>
      <c r="B14" s="166"/>
      <c r="C14" s="167">
        <v>60</v>
      </c>
      <c r="D14" s="167">
        <v>60</v>
      </c>
      <c r="E14" s="164">
        <f t="shared" si="0"/>
        <v>1</v>
      </c>
      <c r="F14" s="165"/>
    </row>
    <row r="15" s="154" customFormat="1" ht="30.75" customHeight="1" spans="1:6">
      <c r="A15" s="171" t="s">
        <v>1260</v>
      </c>
      <c r="B15" s="172"/>
      <c r="C15" s="173">
        <v>23300</v>
      </c>
      <c r="D15" s="173">
        <v>23098</v>
      </c>
      <c r="E15" s="164">
        <f t="shared" si="0"/>
        <v>0.991330472103004</v>
      </c>
      <c r="F15" s="165"/>
    </row>
    <row r="16" s="154" customFormat="1" ht="30.75" customHeight="1" spans="1:6">
      <c r="A16" s="174" t="s">
        <v>1261</v>
      </c>
      <c r="B16" s="173">
        <f>'13区级基金收入'!B17</f>
        <v>1000</v>
      </c>
      <c r="C16" s="173">
        <f>'13区级基金收入'!C17</f>
        <v>89200</v>
      </c>
      <c r="D16" s="173">
        <f>'13区级基金收入'!D17</f>
        <v>88381</v>
      </c>
      <c r="E16" s="175"/>
      <c r="F16" s="175"/>
    </row>
    <row r="17" ht="30.75" customHeight="1" spans="1:6">
      <c r="A17" s="95" t="s">
        <v>1262</v>
      </c>
      <c r="B17" s="167">
        <f>B5</f>
        <v>1000</v>
      </c>
      <c r="C17" s="167">
        <f>C5</f>
        <v>89200</v>
      </c>
      <c r="D17" s="167">
        <f>D5</f>
        <v>86719</v>
      </c>
      <c r="E17" s="165"/>
      <c r="F17" s="165"/>
    </row>
    <row r="18" ht="30.75" customHeight="1" spans="1:6">
      <c r="A18" s="9" t="s">
        <v>1263</v>
      </c>
      <c r="B18" s="167">
        <f>B16-B17</f>
        <v>0</v>
      </c>
      <c r="C18" s="167">
        <f>C16-C17</f>
        <v>0</v>
      </c>
      <c r="D18" s="167">
        <f>D16-D17</f>
        <v>1662</v>
      </c>
      <c r="E18" s="165"/>
      <c r="F18" s="165"/>
    </row>
    <row r="19" ht="30.75" customHeight="1" spans="1:6">
      <c r="A19" s="95" t="s">
        <v>1275</v>
      </c>
      <c r="B19" s="166"/>
      <c r="C19" s="167"/>
      <c r="D19" s="167"/>
      <c r="E19" s="165"/>
      <c r="F19" s="165"/>
    </row>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74"/>
  <sheetViews>
    <sheetView showGridLines="0" showZeros="0" workbookViewId="0">
      <pane ySplit="3" topLeftCell="A253" activePane="bottomLeft" state="frozen"/>
      <selection/>
      <selection pane="bottomLeft" activeCell="F3" sqref="F3"/>
    </sheetView>
  </sheetViews>
  <sheetFormatPr defaultColWidth="8.75" defaultRowHeight="14.25" outlineLevelCol="3"/>
  <cols>
    <col min="1" max="1" width="46.25" style="140" customWidth="1"/>
    <col min="2" max="2" width="20.25" style="141" customWidth="1"/>
    <col min="3" max="3" width="20" style="141" customWidth="1"/>
    <col min="4" max="4" width="17.25" style="142" customWidth="1"/>
    <col min="5" max="28" width="9" style="140"/>
    <col min="29" max="16384" width="8.75" style="140"/>
  </cols>
  <sheetData>
    <row r="1" ht="48" customHeight="1" spans="1:4">
      <c r="A1" s="143" t="s">
        <v>1276</v>
      </c>
      <c r="B1" s="143"/>
      <c r="C1" s="143"/>
      <c r="D1" s="143"/>
    </row>
    <row r="2" spans="1:4">
      <c r="A2" s="27"/>
      <c r="B2" s="144"/>
      <c r="D2" s="142" t="s">
        <v>38</v>
      </c>
    </row>
    <row r="3" ht="37.5" customHeight="1" spans="1:4">
      <c r="A3" s="29" t="s">
        <v>39</v>
      </c>
      <c r="B3" s="145" t="s">
        <v>41</v>
      </c>
      <c r="C3" s="145" t="s">
        <v>1277</v>
      </c>
      <c r="D3" s="146" t="s">
        <v>75</v>
      </c>
    </row>
    <row r="4" spans="1:4">
      <c r="A4" s="147" t="s">
        <v>1278</v>
      </c>
      <c r="B4" s="148">
        <f>SUM(B5,B13,B29,B41,B52,B107,B131,B183,B188,B192,B218,B236,B254)</f>
        <v>89200</v>
      </c>
      <c r="C4" s="148">
        <f>SUM(C5,C13,C29,C41,C52,C107,C131,C183,C188,C192,C218,C236,C254)</f>
        <v>86719</v>
      </c>
      <c r="D4" s="149">
        <f>C4/B4</f>
        <v>0.972186098654709</v>
      </c>
    </row>
    <row r="5" spans="1:4">
      <c r="A5" s="150" t="s">
        <v>82</v>
      </c>
      <c r="B5" s="148">
        <f>B6</f>
        <v>0</v>
      </c>
      <c r="C5" s="148">
        <f>C6</f>
        <v>0</v>
      </c>
      <c r="D5" s="149"/>
    </row>
    <row r="6" spans="1:4">
      <c r="A6" s="150" t="s">
        <v>1279</v>
      </c>
      <c r="B6" s="148">
        <f>SUM(B7:B12)</f>
        <v>0</v>
      </c>
      <c r="C6" s="148">
        <f>SUM(C7:C12)</f>
        <v>0</v>
      </c>
      <c r="D6" s="149"/>
    </row>
    <row r="7" spans="1:4">
      <c r="A7" s="151" t="s">
        <v>1280</v>
      </c>
      <c r="B7" s="148">
        <v>0</v>
      </c>
      <c r="C7" s="148">
        <v>0</v>
      </c>
      <c r="D7" s="149"/>
    </row>
    <row r="8" spans="1:4">
      <c r="A8" s="151" t="s">
        <v>1281</v>
      </c>
      <c r="B8" s="148">
        <v>0</v>
      </c>
      <c r="C8" s="148">
        <v>0</v>
      </c>
      <c r="D8" s="149"/>
    </row>
    <row r="9" spans="1:4">
      <c r="A9" s="151" t="s">
        <v>1282</v>
      </c>
      <c r="B9" s="148">
        <v>0</v>
      </c>
      <c r="C9" s="148">
        <v>0</v>
      </c>
      <c r="D9" s="149"/>
    </row>
    <row r="10" spans="1:4">
      <c r="A10" s="151" t="s">
        <v>1283</v>
      </c>
      <c r="B10" s="148">
        <v>0</v>
      </c>
      <c r="C10" s="148">
        <v>0</v>
      </c>
      <c r="D10" s="149"/>
    </row>
    <row r="11" spans="1:4">
      <c r="A11" s="151" t="s">
        <v>1284</v>
      </c>
      <c r="B11" s="148">
        <v>0</v>
      </c>
      <c r="C11" s="148">
        <v>0</v>
      </c>
      <c r="D11" s="149"/>
    </row>
    <row r="12" spans="1:4">
      <c r="A12" s="151" t="s">
        <v>1285</v>
      </c>
      <c r="B12" s="148">
        <v>0</v>
      </c>
      <c r="C12" s="148">
        <v>0</v>
      </c>
      <c r="D12" s="149"/>
    </row>
    <row r="13" spans="1:4">
      <c r="A13" s="150" t="s">
        <v>83</v>
      </c>
      <c r="B13" s="148">
        <f>SUM(B14,B20,B26)</f>
        <v>500</v>
      </c>
      <c r="C13" s="148">
        <f>SUM(C14,C20,C26)</f>
        <v>244</v>
      </c>
      <c r="D13" s="149">
        <f>C13/B13</f>
        <v>0.488</v>
      </c>
    </row>
    <row r="14" spans="1:4">
      <c r="A14" s="150" t="s">
        <v>1286</v>
      </c>
      <c r="B14" s="148">
        <f>SUM(B15:B19)</f>
        <v>0</v>
      </c>
      <c r="C14" s="148">
        <f>SUM(C15:C19)</f>
        <v>0</v>
      </c>
      <c r="D14" s="149"/>
    </row>
    <row r="15" spans="1:4">
      <c r="A15" s="151" t="s">
        <v>1287</v>
      </c>
      <c r="B15" s="148">
        <v>0</v>
      </c>
      <c r="C15" s="148">
        <v>0</v>
      </c>
      <c r="D15" s="149"/>
    </row>
    <row r="16" spans="1:4">
      <c r="A16" s="151" t="s">
        <v>1288</v>
      </c>
      <c r="B16" s="148">
        <v>0</v>
      </c>
      <c r="C16" s="148">
        <v>0</v>
      </c>
      <c r="D16" s="149"/>
    </row>
    <row r="17" spans="1:4">
      <c r="A17" s="151" t="s">
        <v>1289</v>
      </c>
      <c r="B17" s="148">
        <v>0</v>
      </c>
      <c r="C17" s="148">
        <v>0</v>
      </c>
      <c r="D17" s="149"/>
    </row>
    <row r="18" spans="1:4">
      <c r="A18" s="151" t="s">
        <v>1290</v>
      </c>
      <c r="B18" s="148">
        <v>0</v>
      </c>
      <c r="C18" s="148">
        <v>0</v>
      </c>
      <c r="D18" s="149"/>
    </row>
    <row r="19" spans="1:4">
      <c r="A19" s="151" t="s">
        <v>1291</v>
      </c>
      <c r="B19" s="148">
        <v>0</v>
      </c>
      <c r="C19" s="148">
        <v>0</v>
      </c>
      <c r="D19" s="149"/>
    </row>
    <row r="20" spans="1:4">
      <c r="A20" s="150" t="s">
        <v>1292</v>
      </c>
      <c r="B20" s="148">
        <f>SUM(B21:B25)</f>
        <v>500</v>
      </c>
      <c r="C20" s="148">
        <f>SUM(C21:C25)</f>
        <v>244</v>
      </c>
      <c r="D20" s="149">
        <f>C20/B20</f>
        <v>0.488</v>
      </c>
    </row>
    <row r="21" spans="1:4">
      <c r="A21" s="151" t="s">
        <v>1293</v>
      </c>
      <c r="B21" s="148">
        <v>0</v>
      </c>
      <c r="C21" s="148">
        <v>0</v>
      </c>
      <c r="D21" s="149"/>
    </row>
    <row r="22" spans="1:4">
      <c r="A22" s="151" t="s">
        <v>1294</v>
      </c>
      <c r="B22" s="148">
        <v>0</v>
      </c>
      <c r="C22" s="148">
        <v>0</v>
      </c>
      <c r="D22" s="149"/>
    </row>
    <row r="23" spans="1:4">
      <c r="A23" s="151" t="s">
        <v>1295</v>
      </c>
      <c r="B23" s="148">
        <v>0</v>
      </c>
      <c r="C23" s="148">
        <v>0</v>
      </c>
      <c r="D23" s="149"/>
    </row>
    <row r="24" spans="1:4">
      <c r="A24" s="151" t="s">
        <v>1296</v>
      </c>
      <c r="B24" s="148">
        <v>500</v>
      </c>
      <c r="C24" s="148">
        <v>244</v>
      </c>
      <c r="D24" s="149">
        <f>C24/B24</f>
        <v>0.488</v>
      </c>
    </row>
    <row r="25" spans="1:4">
      <c r="A25" s="151" t="s">
        <v>1297</v>
      </c>
      <c r="B25" s="148">
        <v>0</v>
      </c>
      <c r="C25" s="148">
        <v>0</v>
      </c>
      <c r="D25" s="149"/>
    </row>
    <row r="26" spans="1:4">
      <c r="A26" s="150" t="s">
        <v>1298</v>
      </c>
      <c r="B26" s="148">
        <f>SUM(B27:B28)</f>
        <v>0</v>
      </c>
      <c r="C26" s="148">
        <f>SUM(C27:C28)</f>
        <v>0</v>
      </c>
      <c r="D26" s="149"/>
    </row>
    <row r="27" spans="1:4">
      <c r="A27" s="151" t="s">
        <v>1299</v>
      </c>
      <c r="B27" s="148">
        <v>0</v>
      </c>
      <c r="C27" s="148">
        <v>0</v>
      </c>
      <c r="D27" s="149"/>
    </row>
    <row r="28" spans="1:4">
      <c r="A28" s="151" t="s">
        <v>1300</v>
      </c>
      <c r="B28" s="148">
        <v>0</v>
      </c>
      <c r="C28" s="148">
        <v>0</v>
      </c>
      <c r="D28" s="149"/>
    </row>
    <row r="29" spans="1:4">
      <c r="A29" s="150" t="s">
        <v>84</v>
      </c>
      <c r="B29" s="148">
        <f>SUM(B30,B34,B38)</f>
        <v>0</v>
      </c>
      <c r="C29" s="148">
        <f>SUM(C30,C34,C38)</f>
        <v>0</v>
      </c>
      <c r="D29" s="149"/>
    </row>
    <row r="30" spans="1:4">
      <c r="A30" s="150" t="s">
        <v>1301</v>
      </c>
      <c r="B30" s="148">
        <f>SUM(B31:B33)</f>
        <v>0</v>
      </c>
      <c r="C30" s="148">
        <f>SUM(C31:C33)</f>
        <v>0</v>
      </c>
      <c r="D30" s="149"/>
    </row>
    <row r="31" spans="1:4">
      <c r="A31" s="151" t="s">
        <v>1302</v>
      </c>
      <c r="B31" s="148">
        <v>0</v>
      </c>
      <c r="C31" s="148">
        <v>0</v>
      </c>
      <c r="D31" s="149"/>
    </row>
    <row r="32" spans="1:4">
      <c r="A32" s="151" t="s">
        <v>1303</v>
      </c>
      <c r="B32" s="148">
        <v>0</v>
      </c>
      <c r="C32" s="148">
        <v>0</v>
      </c>
      <c r="D32" s="149"/>
    </row>
    <row r="33" spans="1:4">
      <c r="A33" s="151" t="s">
        <v>1304</v>
      </c>
      <c r="B33" s="148">
        <v>0</v>
      </c>
      <c r="C33" s="148">
        <v>0</v>
      </c>
      <c r="D33" s="149"/>
    </row>
    <row r="34" spans="1:4">
      <c r="A34" s="150" t="s">
        <v>1305</v>
      </c>
      <c r="B34" s="148">
        <f>SUM(B35:B37)</f>
        <v>0</v>
      </c>
      <c r="C34" s="148">
        <f>SUM(C35:C37)</f>
        <v>0</v>
      </c>
      <c r="D34" s="149"/>
    </row>
    <row r="35" spans="1:4">
      <c r="A35" s="151" t="s">
        <v>1302</v>
      </c>
      <c r="B35" s="148">
        <v>0</v>
      </c>
      <c r="C35" s="148">
        <v>0</v>
      </c>
      <c r="D35" s="149"/>
    </row>
    <row r="36" spans="1:4">
      <c r="A36" s="151" t="s">
        <v>1303</v>
      </c>
      <c r="B36" s="148">
        <v>0</v>
      </c>
      <c r="C36" s="148">
        <v>0</v>
      </c>
      <c r="D36" s="149"/>
    </row>
    <row r="37" spans="1:4">
      <c r="A37" s="151" t="s">
        <v>1306</v>
      </c>
      <c r="B37" s="148">
        <v>0</v>
      </c>
      <c r="C37" s="148">
        <v>0</v>
      </c>
      <c r="D37" s="149"/>
    </row>
    <row r="38" spans="1:4">
      <c r="A38" s="150" t="s">
        <v>1307</v>
      </c>
      <c r="B38" s="148">
        <f>SUM(B39:B40)</f>
        <v>0</v>
      </c>
      <c r="C38" s="148">
        <f>SUM(C39:C40)</f>
        <v>0</v>
      </c>
      <c r="D38" s="149"/>
    </row>
    <row r="39" spans="1:4">
      <c r="A39" s="151" t="s">
        <v>1303</v>
      </c>
      <c r="B39" s="148">
        <v>0</v>
      </c>
      <c r="C39" s="148">
        <v>0</v>
      </c>
      <c r="D39" s="149"/>
    </row>
    <row r="40" spans="1:4">
      <c r="A40" s="151" t="s">
        <v>1308</v>
      </c>
      <c r="B40" s="148">
        <v>0</v>
      </c>
      <c r="C40" s="148">
        <v>0</v>
      </c>
      <c r="D40" s="149"/>
    </row>
    <row r="41" spans="1:4">
      <c r="A41" s="150" t="s">
        <v>86</v>
      </c>
      <c r="B41" s="148">
        <f>SUM(B42,B47)</f>
        <v>0</v>
      </c>
      <c r="C41" s="148">
        <f>SUM(C42,C47)</f>
        <v>0</v>
      </c>
      <c r="D41" s="149"/>
    </row>
    <row r="42" spans="1:4">
      <c r="A42" s="150" t="s">
        <v>1309</v>
      </c>
      <c r="B42" s="148">
        <f>SUM(B43:B46)</f>
        <v>0</v>
      </c>
      <c r="C42" s="148">
        <f>SUM(C43:C46)</f>
        <v>0</v>
      </c>
      <c r="D42" s="149"/>
    </row>
    <row r="43" spans="1:4">
      <c r="A43" s="151" t="s">
        <v>1310</v>
      </c>
      <c r="B43" s="148">
        <v>0</v>
      </c>
      <c r="C43" s="148">
        <v>0</v>
      </c>
      <c r="D43" s="149"/>
    </row>
    <row r="44" spans="1:4">
      <c r="A44" s="151" t="s">
        <v>1311</v>
      </c>
      <c r="B44" s="148">
        <v>0</v>
      </c>
      <c r="C44" s="148">
        <v>0</v>
      </c>
      <c r="D44" s="149"/>
    </row>
    <row r="45" spans="1:4">
      <c r="A45" s="151" t="s">
        <v>1312</v>
      </c>
      <c r="B45" s="148">
        <v>0</v>
      </c>
      <c r="C45" s="148">
        <v>0</v>
      </c>
      <c r="D45" s="149"/>
    </row>
    <row r="46" spans="1:4">
      <c r="A46" s="151" t="s">
        <v>1313</v>
      </c>
      <c r="B46" s="148">
        <v>0</v>
      </c>
      <c r="C46" s="148">
        <v>0</v>
      </c>
      <c r="D46" s="149"/>
    </row>
    <row r="47" spans="1:4">
      <c r="A47" s="150" t="s">
        <v>1314</v>
      </c>
      <c r="B47" s="148">
        <f>SUM(B48:B51)</f>
        <v>0</v>
      </c>
      <c r="C47" s="148">
        <f>SUM(C48:C51)</f>
        <v>0</v>
      </c>
      <c r="D47" s="149"/>
    </row>
    <row r="48" spans="1:4">
      <c r="A48" s="151" t="s">
        <v>1315</v>
      </c>
      <c r="B48" s="148">
        <v>0</v>
      </c>
      <c r="C48" s="148">
        <v>0</v>
      </c>
      <c r="D48" s="149"/>
    </row>
    <row r="49" spans="1:4">
      <c r="A49" s="151" t="s">
        <v>1316</v>
      </c>
      <c r="B49" s="148">
        <v>0</v>
      </c>
      <c r="C49" s="148">
        <v>0</v>
      </c>
      <c r="D49" s="149"/>
    </row>
    <row r="50" spans="1:4">
      <c r="A50" s="151" t="s">
        <v>1317</v>
      </c>
      <c r="B50" s="148">
        <v>0</v>
      </c>
      <c r="C50" s="148">
        <v>0</v>
      </c>
      <c r="D50" s="149"/>
    </row>
    <row r="51" spans="1:4">
      <c r="A51" s="151" t="s">
        <v>1318</v>
      </c>
      <c r="B51" s="148">
        <v>0</v>
      </c>
      <c r="C51" s="148">
        <v>0</v>
      </c>
      <c r="D51" s="149"/>
    </row>
    <row r="52" spans="1:4">
      <c r="A52" s="150" t="s">
        <v>87</v>
      </c>
      <c r="B52" s="148">
        <f>SUM(B53,B66,B70:B71,B77,B81,B85,B89,B95,B98)</f>
        <v>0</v>
      </c>
      <c r="C52" s="148">
        <f>SUM(C53,C66,C70:C71,C77,C81,C85,C89,C95,C98)</f>
        <v>0</v>
      </c>
      <c r="D52" s="149"/>
    </row>
    <row r="53" spans="1:4">
      <c r="A53" s="150" t="s">
        <v>1319</v>
      </c>
      <c r="B53" s="148">
        <f>SUM(B54:B65)</f>
        <v>0</v>
      </c>
      <c r="C53" s="148">
        <f>SUM(C54:C65)</f>
        <v>0</v>
      </c>
      <c r="D53" s="149"/>
    </row>
    <row r="54" spans="1:4">
      <c r="A54" s="151" t="s">
        <v>1320</v>
      </c>
      <c r="B54" s="148">
        <v>0</v>
      </c>
      <c r="C54" s="148">
        <v>0</v>
      </c>
      <c r="D54" s="149"/>
    </row>
    <row r="55" spans="1:4">
      <c r="A55" s="151" t="s">
        <v>1321</v>
      </c>
      <c r="B55" s="148">
        <v>0</v>
      </c>
      <c r="C55" s="148">
        <v>0</v>
      </c>
      <c r="D55" s="149"/>
    </row>
    <row r="56" spans="1:4">
      <c r="A56" s="151" t="s">
        <v>1322</v>
      </c>
      <c r="B56" s="148">
        <v>0</v>
      </c>
      <c r="C56" s="148">
        <v>0</v>
      </c>
      <c r="D56" s="149"/>
    </row>
    <row r="57" spans="1:4">
      <c r="A57" s="151" t="s">
        <v>1323</v>
      </c>
      <c r="B57" s="148">
        <v>0</v>
      </c>
      <c r="C57" s="148">
        <v>0</v>
      </c>
      <c r="D57" s="149"/>
    </row>
    <row r="58" spans="1:4">
      <c r="A58" s="151" t="s">
        <v>1324</v>
      </c>
      <c r="B58" s="148">
        <v>0</v>
      </c>
      <c r="C58" s="148">
        <v>0</v>
      </c>
      <c r="D58" s="149"/>
    </row>
    <row r="59" spans="1:4">
      <c r="A59" s="151" t="s">
        <v>1325</v>
      </c>
      <c r="B59" s="148">
        <v>0</v>
      </c>
      <c r="C59" s="148">
        <v>0</v>
      </c>
      <c r="D59" s="149"/>
    </row>
    <row r="60" spans="1:4">
      <c r="A60" s="151" t="s">
        <v>1326</v>
      </c>
      <c r="B60" s="148">
        <v>0</v>
      </c>
      <c r="C60" s="148">
        <v>0</v>
      </c>
      <c r="D60" s="149"/>
    </row>
    <row r="61" spans="1:4">
      <c r="A61" s="151" t="s">
        <v>1327</v>
      </c>
      <c r="B61" s="148">
        <v>0</v>
      </c>
      <c r="C61" s="148">
        <v>0</v>
      </c>
      <c r="D61" s="149"/>
    </row>
    <row r="62" spans="1:4">
      <c r="A62" s="151" t="s">
        <v>1328</v>
      </c>
      <c r="B62" s="148">
        <v>0</v>
      </c>
      <c r="C62" s="148">
        <v>0</v>
      </c>
      <c r="D62" s="149"/>
    </row>
    <row r="63" spans="1:4">
      <c r="A63" s="151" t="s">
        <v>1329</v>
      </c>
      <c r="B63" s="148">
        <v>0</v>
      </c>
      <c r="C63" s="148">
        <v>0</v>
      </c>
      <c r="D63" s="149"/>
    </row>
    <row r="64" spans="1:4">
      <c r="A64" s="151" t="s">
        <v>1027</v>
      </c>
      <c r="B64" s="148">
        <v>0</v>
      </c>
      <c r="C64" s="148">
        <v>0</v>
      </c>
      <c r="D64" s="149"/>
    </row>
    <row r="65" spans="1:4">
      <c r="A65" s="151" t="s">
        <v>1330</v>
      </c>
      <c r="B65" s="148">
        <v>0</v>
      </c>
      <c r="C65" s="148">
        <v>0</v>
      </c>
      <c r="D65" s="149"/>
    </row>
    <row r="66" spans="1:4">
      <c r="A66" s="150" t="s">
        <v>1331</v>
      </c>
      <c r="B66" s="148">
        <f>SUM(B67:B69)</f>
        <v>0</v>
      </c>
      <c r="C66" s="148">
        <f>SUM(C67:C69)</f>
        <v>0</v>
      </c>
      <c r="D66" s="149"/>
    </row>
    <row r="67" spans="1:4">
      <c r="A67" s="151" t="s">
        <v>1320</v>
      </c>
      <c r="B67" s="148">
        <v>0</v>
      </c>
      <c r="C67" s="148">
        <v>0</v>
      </c>
      <c r="D67" s="149"/>
    </row>
    <row r="68" spans="1:4">
      <c r="A68" s="151" t="s">
        <v>1321</v>
      </c>
      <c r="B68" s="148">
        <v>0</v>
      </c>
      <c r="C68" s="148">
        <v>0</v>
      </c>
      <c r="D68" s="149"/>
    </row>
    <row r="69" spans="1:4">
      <c r="A69" s="151" t="s">
        <v>1332</v>
      </c>
      <c r="B69" s="148">
        <v>0</v>
      </c>
      <c r="C69" s="148">
        <v>0</v>
      </c>
      <c r="D69" s="149"/>
    </row>
    <row r="70" spans="1:4">
      <c r="A70" s="150" t="s">
        <v>1333</v>
      </c>
      <c r="B70" s="148">
        <v>0</v>
      </c>
      <c r="C70" s="148">
        <v>0</v>
      </c>
      <c r="D70" s="149"/>
    </row>
    <row r="71" spans="1:4">
      <c r="A71" s="150" t="s">
        <v>1334</v>
      </c>
      <c r="B71" s="148">
        <f>SUM(B72:B76)</f>
        <v>0</v>
      </c>
      <c r="C71" s="148">
        <f>SUM(C72:C76)</f>
        <v>0</v>
      </c>
      <c r="D71" s="149"/>
    </row>
    <row r="72" spans="1:4">
      <c r="A72" s="151" t="s">
        <v>1335</v>
      </c>
      <c r="B72" s="148">
        <v>0</v>
      </c>
      <c r="C72" s="148">
        <v>0</v>
      </c>
      <c r="D72" s="149"/>
    </row>
    <row r="73" spans="1:4">
      <c r="A73" s="151" t="s">
        <v>1336</v>
      </c>
      <c r="B73" s="148">
        <v>0</v>
      </c>
      <c r="C73" s="148">
        <v>0</v>
      </c>
      <c r="D73" s="149"/>
    </row>
    <row r="74" spans="1:4">
      <c r="A74" s="151" t="s">
        <v>1337</v>
      </c>
      <c r="B74" s="148">
        <v>0</v>
      </c>
      <c r="C74" s="148">
        <v>0</v>
      </c>
      <c r="D74" s="149"/>
    </row>
    <row r="75" spans="1:4">
      <c r="A75" s="151" t="s">
        <v>1338</v>
      </c>
      <c r="B75" s="148">
        <v>0</v>
      </c>
      <c r="C75" s="148">
        <v>0</v>
      </c>
      <c r="D75" s="149"/>
    </row>
    <row r="76" spans="1:4">
      <c r="A76" s="151" t="s">
        <v>1339</v>
      </c>
      <c r="B76" s="148">
        <v>0</v>
      </c>
      <c r="C76" s="148">
        <v>0</v>
      </c>
      <c r="D76" s="149"/>
    </row>
    <row r="77" spans="1:4">
      <c r="A77" s="150" t="s">
        <v>1340</v>
      </c>
      <c r="B77" s="148">
        <f>SUM(B78:B80)</f>
        <v>0</v>
      </c>
      <c r="C77" s="148">
        <f>SUM(C78:C80)</f>
        <v>0</v>
      </c>
      <c r="D77" s="149"/>
    </row>
    <row r="78" spans="1:4">
      <c r="A78" s="151" t="s">
        <v>1341</v>
      </c>
      <c r="B78" s="148">
        <v>0</v>
      </c>
      <c r="C78" s="148">
        <v>0</v>
      </c>
      <c r="D78" s="149"/>
    </row>
    <row r="79" spans="1:4">
      <c r="A79" s="151" t="s">
        <v>1342</v>
      </c>
      <c r="B79" s="148">
        <v>0</v>
      </c>
      <c r="C79" s="148">
        <v>0</v>
      </c>
      <c r="D79" s="149"/>
    </row>
    <row r="80" spans="1:4">
      <c r="A80" s="151" t="s">
        <v>1343</v>
      </c>
      <c r="B80" s="148">
        <v>0</v>
      </c>
      <c r="C80" s="148">
        <v>0</v>
      </c>
      <c r="D80" s="149"/>
    </row>
    <row r="81" spans="1:4">
      <c r="A81" s="150" t="s">
        <v>1344</v>
      </c>
      <c r="B81" s="148">
        <f>SUM(B82:B84)</f>
        <v>0</v>
      </c>
      <c r="C81" s="148">
        <f>SUM(C82:C84)</f>
        <v>0</v>
      </c>
      <c r="D81" s="149"/>
    </row>
    <row r="82" spans="1:4">
      <c r="A82" s="151" t="s">
        <v>1345</v>
      </c>
      <c r="B82" s="148">
        <v>0</v>
      </c>
      <c r="C82" s="148">
        <v>0</v>
      </c>
      <c r="D82" s="149"/>
    </row>
    <row r="83" spans="1:4">
      <c r="A83" s="151" t="s">
        <v>1346</v>
      </c>
      <c r="B83" s="148">
        <v>0</v>
      </c>
      <c r="C83" s="148">
        <v>0</v>
      </c>
      <c r="D83" s="149"/>
    </row>
    <row r="84" spans="1:4">
      <c r="A84" s="151" t="s">
        <v>1347</v>
      </c>
      <c r="B84" s="148">
        <v>0</v>
      </c>
      <c r="C84" s="148">
        <v>0</v>
      </c>
      <c r="D84" s="149"/>
    </row>
    <row r="85" spans="1:4">
      <c r="A85" s="150" t="s">
        <v>1348</v>
      </c>
      <c r="B85" s="148">
        <f>SUM(B86:B88)</f>
        <v>0</v>
      </c>
      <c r="C85" s="148">
        <f>SUM(C86:C88)</f>
        <v>0</v>
      </c>
      <c r="D85" s="149"/>
    </row>
    <row r="86" spans="1:4">
      <c r="A86" s="151" t="s">
        <v>1345</v>
      </c>
      <c r="B86" s="148">
        <v>0</v>
      </c>
      <c r="C86" s="148">
        <v>0</v>
      </c>
      <c r="D86" s="149"/>
    </row>
    <row r="87" spans="1:4">
      <c r="A87" s="151" t="s">
        <v>1346</v>
      </c>
      <c r="B87" s="148">
        <v>0</v>
      </c>
      <c r="C87" s="148">
        <v>0</v>
      </c>
      <c r="D87" s="149"/>
    </row>
    <row r="88" spans="1:4">
      <c r="A88" s="151" t="s">
        <v>1349</v>
      </c>
      <c r="B88" s="148">
        <v>0</v>
      </c>
      <c r="C88" s="148">
        <v>0</v>
      </c>
      <c r="D88" s="149"/>
    </row>
    <row r="89" spans="1:4">
      <c r="A89" s="150" t="s">
        <v>1350</v>
      </c>
      <c r="B89" s="148">
        <f>SUM(B90:B94)</f>
        <v>0</v>
      </c>
      <c r="C89" s="148">
        <f>SUM(C90:C94)</f>
        <v>0</v>
      </c>
      <c r="D89" s="149"/>
    </row>
    <row r="90" spans="1:4">
      <c r="A90" s="151" t="s">
        <v>1351</v>
      </c>
      <c r="B90" s="148">
        <v>0</v>
      </c>
      <c r="C90" s="148">
        <v>0</v>
      </c>
      <c r="D90" s="149"/>
    </row>
    <row r="91" spans="1:4">
      <c r="A91" s="151" t="s">
        <v>1352</v>
      </c>
      <c r="B91" s="148">
        <v>0</v>
      </c>
      <c r="C91" s="148">
        <v>0</v>
      </c>
      <c r="D91" s="149"/>
    </row>
    <row r="92" spans="1:4">
      <c r="A92" s="151" t="s">
        <v>1353</v>
      </c>
      <c r="B92" s="148">
        <v>0</v>
      </c>
      <c r="C92" s="148">
        <v>0</v>
      </c>
      <c r="D92" s="149"/>
    </row>
    <row r="93" spans="1:4">
      <c r="A93" s="151" t="s">
        <v>1354</v>
      </c>
      <c r="B93" s="148">
        <v>0</v>
      </c>
      <c r="C93" s="148">
        <v>0</v>
      </c>
      <c r="D93" s="149"/>
    </row>
    <row r="94" spans="1:4">
      <c r="A94" s="151" t="s">
        <v>1355</v>
      </c>
      <c r="B94" s="148">
        <v>0</v>
      </c>
      <c r="C94" s="148">
        <v>0</v>
      </c>
      <c r="D94" s="149"/>
    </row>
    <row r="95" spans="1:4">
      <c r="A95" s="150" t="s">
        <v>1356</v>
      </c>
      <c r="B95" s="148">
        <f>SUM(B96:B97)</f>
        <v>0</v>
      </c>
      <c r="C95" s="148">
        <f>SUM(C96:C97)</f>
        <v>0</v>
      </c>
      <c r="D95" s="149"/>
    </row>
    <row r="96" spans="1:4">
      <c r="A96" s="151" t="s">
        <v>1357</v>
      </c>
      <c r="B96" s="148">
        <v>0</v>
      </c>
      <c r="C96" s="148">
        <v>0</v>
      </c>
      <c r="D96" s="149"/>
    </row>
    <row r="97" spans="1:4">
      <c r="A97" s="151" t="s">
        <v>1358</v>
      </c>
      <c r="B97" s="148">
        <v>0</v>
      </c>
      <c r="C97" s="148">
        <v>0</v>
      </c>
      <c r="D97" s="149"/>
    </row>
    <row r="98" spans="1:4">
      <c r="A98" s="150" t="s">
        <v>1359</v>
      </c>
      <c r="B98" s="148">
        <f>SUM(B99:B106)</f>
        <v>0</v>
      </c>
      <c r="C98" s="148">
        <f>SUM(C99:C106)</f>
        <v>0</v>
      </c>
      <c r="D98" s="149"/>
    </row>
    <row r="99" spans="1:4">
      <c r="A99" s="151" t="s">
        <v>1345</v>
      </c>
      <c r="B99" s="148">
        <v>0</v>
      </c>
      <c r="C99" s="148">
        <v>0</v>
      </c>
      <c r="D99" s="149"/>
    </row>
    <row r="100" spans="1:4">
      <c r="A100" s="151" t="s">
        <v>1346</v>
      </c>
      <c r="B100" s="148">
        <v>0</v>
      </c>
      <c r="C100" s="148">
        <v>0</v>
      </c>
      <c r="D100" s="149"/>
    </row>
    <row r="101" spans="1:4">
      <c r="A101" s="151" t="s">
        <v>1360</v>
      </c>
      <c r="B101" s="148">
        <v>0</v>
      </c>
      <c r="C101" s="148">
        <v>0</v>
      </c>
      <c r="D101" s="149"/>
    </row>
    <row r="102" spans="1:4">
      <c r="A102" s="151" t="s">
        <v>1361</v>
      </c>
      <c r="B102" s="148">
        <v>0</v>
      </c>
      <c r="C102" s="148">
        <v>0</v>
      </c>
      <c r="D102" s="149"/>
    </row>
    <row r="103" spans="1:4">
      <c r="A103" s="151" t="s">
        <v>1362</v>
      </c>
      <c r="B103" s="148">
        <v>0</v>
      </c>
      <c r="C103" s="148">
        <v>0</v>
      </c>
      <c r="D103" s="149"/>
    </row>
    <row r="104" spans="1:4">
      <c r="A104" s="151" t="s">
        <v>1363</v>
      </c>
      <c r="B104" s="148">
        <v>0</v>
      </c>
      <c r="C104" s="148">
        <v>0</v>
      </c>
      <c r="D104" s="149"/>
    </row>
    <row r="105" spans="1:4">
      <c r="A105" s="151" t="s">
        <v>1364</v>
      </c>
      <c r="B105" s="148">
        <v>0</v>
      </c>
      <c r="C105" s="148">
        <v>0</v>
      </c>
      <c r="D105" s="149"/>
    </row>
    <row r="106" spans="1:4">
      <c r="A106" s="151" t="s">
        <v>1365</v>
      </c>
      <c r="B106" s="148">
        <v>0</v>
      </c>
      <c r="C106" s="148">
        <v>0</v>
      </c>
      <c r="D106" s="149"/>
    </row>
    <row r="107" spans="1:4">
      <c r="A107" s="150" t="s">
        <v>88</v>
      </c>
      <c r="B107" s="148">
        <f>SUM(B108,B113,B118,B123,B126)</f>
        <v>0</v>
      </c>
      <c r="C107" s="148">
        <f>SUM(C108,C113,C118,C123,C126)</f>
        <v>0</v>
      </c>
      <c r="D107" s="149"/>
    </row>
    <row r="108" spans="1:4">
      <c r="A108" s="150" t="s">
        <v>1366</v>
      </c>
      <c r="B108" s="148">
        <f>SUM(B109:B112)</f>
        <v>0</v>
      </c>
      <c r="C108" s="148">
        <f>SUM(C109:C112)</f>
        <v>0</v>
      </c>
      <c r="D108" s="149"/>
    </row>
    <row r="109" spans="1:4">
      <c r="A109" s="151" t="s">
        <v>1303</v>
      </c>
      <c r="B109" s="148">
        <v>0</v>
      </c>
      <c r="C109" s="148">
        <v>0</v>
      </c>
      <c r="D109" s="149"/>
    </row>
    <row r="110" spans="1:4">
      <c r="A110" s="151" t="s">
        <v>1367</v>
      </c>
      <c r="B110" s="148">
        <v>0</v>
      </c>
      <c r="C110" s="148">
        <v>0</v>
      </c>
      <c r="D110" s="149"/>
    </row>
    <row r="111" spans="1:4">
      <c r="A111" s="151" t="s">
        <v>1368</v>
      </c>
      <c r="B111" s="148">
        <v>0</v>
      </c>
      <c r="C111" s="148">
        <v>0</v>
      </c>
      <c r="D111" s="149"/>
    </row>
    <row r="112" spans="1:4">
      <c r="A112" s="151" t="s">
        <v>1369</v>
      </c>
      <c r="B112" s="148">
        <v>0</v>
      </c>
      <c r="C112" s="148">
        <v>0</v>
      </c>
      <c r="D112" s="149"/>
    </row>
    <row r="113" spans="1:4">
      <c r="A113" s="150" t="s">
        <v>1370</v>
      </c>
      <c r="B113" s="148">
        <f>SUM(B114:B117)</f>
        <v>0</v>
      </c>
      <c r="C113" s="148">
        <f>SUM(C114:C117)</f>
        <v>0</v>
      </c>
      <c r="D113" s="149"/>
    </row>
    <row r="114" spans="1:4">
      <c r="A114" s="151" t="s">
        <v>1303</v>
      </c>
      <c r="B114" s="148">
        <v>0</v>
      </c>
      <c r="C114" s="148">
        <v>0</v>
      </c>
      <c r="D114" s="149"/>
    </row>
    <row r="115" spans="1:4">
      <c r="A115" s="151" t="s">
        <v>1367</v>
      </c>
      <c r="B115" s="148">
        <v>0</v>
      </c>
      <c r="C115" s="148">
        <v>0</v>
      </c>
      <c r="D115" s="149"/>
    </row>
    <row r="116" spans="1:4">
      <c r="A116" s="151" t="s">
        <v>1371</v>
      </c>
      <c r="B116" s="148">
        <v>0</v>
      </c>
      <c r="C116" s="148">
        <v>0</v>
      </c>
      <c r="D116" s="149"/>
    </row>
    <row r="117" spans="1:4">
      <c r="A117" s="151" t="s">
        <v>1372</v>
      </c>
      <c r="B117" s="148">
        <v>0</v>
      </c>
      <c r="C117" s="148">
        <v>0</v>
      </c>
      <c r="D117" s="149"/>
    </row>
    <row r="118" spans="1:4">
      <c r="A118" s="150" t="s">
        <v>1373</v>
      </c>
      <c r="B118" s="148">
        <f>SUM(B119:B122)</f>
        <v>0</v>
      </c>
      <c r="C118" s="148">
        <f>SUM(C119:C122)</f>
        <v>0</v>
      </c>
      <c r="D118" s="149"/>
    </row>
    <row r="119" spans="1:4">
      <c r="A119" s="151" t="s">
        <v>808</v>
      </c>
      <c r="B119" s="148">
        <v>0</v>
      </c>
      <c r="C119" s="148">
        <v>0</v>
      </c>
      <c r="D119" s="149"/>
    </row>
    <row r="120" spans="1:4">
      <c r="A120" s="151" t="s">
        <v>1374</v>
      </c>
      <c r="B120" s="148">
        <v>0</v>
      </c>
      <c r="C120" s="148">
        <v>0</v>
      </c>
      <c r="D120" s="149"/>
    </row>
    <row r="121" spans="1:4">
      <c r="A121" s="151" t="s">
        <v>1375</v>
      </c>
      <c r="B121" s="148">
        <v>0</v>
      </c>
      <c r="C121" s="148">
        <v>0</v>
      </c>
      <c r="D121" s="149"/>
    </row>
    <row r="122" spans="1:4">
      <c r="A122" s="151" t="s">
        <v>1376</v>
      </c>
      <c r="B122" s="148">
        <v>0</v>
      </c>
      <c r="C122" s="148">
        <v>0</v>
      </c>
      <c r="D122" s="149"/>
    </row>
    <row r="123" spans="1:4">
      <c r="A123" s="150" t="s">
        <v>1377</v>
      </c>
      <c r="B123" s="148">
        <f>SUM(B124:B125)</f>
        <v>0</v>
      </c>
      <c r="C123" s="148">
        <f>SUM(C124:C125)</f>
        <v>0</v>
      </c>
      <c r="D123" s="149"/>
    </row>
    <row r="124" spans="1:4">
      <c r="A124" s="151" t="s">
        <v>1378</v>
      </c>
      <c r="B124" s="148">
        <v>0</v>
      </c>
      <c r="C124" s="148">
        <v>0</v>
      </c>
      <c r="D124" s="149"/>
    </row>
    <row r="125" spans="1:4">
      <c r="A125" s="151" t="s">
        <v>1379</v>
      </c>
      <c r="B125" s="148">
        <v>0</v>
      </c>
      <c r="C125" s="148">
        <v>0</v>
      </c>
      <c r="D125" s="149"/>
    </row>
    <row r="126" spans="1:4">
      <c r="A126" s="150" t="s">
        <v>1380</v>
      </c>
      <c r="B126" s="148">
        <f>SUM(B127:B130)</f>
        <v>0</v>
      </c>
      <c r="C126" s="148">
        <f>SUM(C127:C130)</f>
        <v>0</v>
      </c>
      <c r="D126" s="149"/>
    </row>
    <row r="127" spans="1:4">
      <c r="A127" s="151" t="s">
        <v>1381</v>
      </c>
      <c r="B127" s="148">
        <v>0</v>
      </c>
      <c r="C127" s="148">
        <v>0</v>
      </c>
      <c r="D127" s="149"/>
    </row>
    <row r="128" spans="1:4">
      <c r="A128" s="151" t="s">
        <v>1382</v>
      </c>
      <c r="B128" s="148">
        <v>0</v>
      </c>
      <c r="C128" s="148">
        <v>0</v>
      </c>
      <c r="D128" s="149"/>
    </row>
    <row r="129" spans="1:4">
      <c r="A129" s="151" t="s">
        <v>1383</v>
      </c>
      <c r="B129" s="148">
        <v>0</v>
      </c>
      <c r="C129" s="148">
        <v>0</v>
      </c>
      <c r="D129" s="149"/>
    </row>
    <row r="130" spans="1:4">
      <c r="A130" s="151" t="s">
        <v>1384</v>
      </c>
      <c r="B130" s="148">
        <v>0</v>
      </c>
      <c r="C130" s="148">
        <v>0</v>
      </c>
      <c r="D130" s="149"/>
    </row>
    <row r="131" spans="1:4">
      <c r="A131" s="150" t="s">
        <v>89</v>
      </c>
      <c r="B131" s="148">
        <f>SUM(B132,B137,B142,B147,B156,B163,B172,B175,B178,B179)</f>
        <v>0</v>
      </c>
      <c r="C131" s="148">
        <f>SUM(C132,C137,C142,C147,C156,C163,C172,C175,C178,C179)</f>
        <v>0</v>
      </c>
      <c r="D131" s="149"/>
    </row>
    <row r="132" spans="1:4">
      <c r="A132" s="150" t="s">
        <v>1385</v>
      </c>
      <c r="B132" s="148">
        <f>SUM(B133:B136)</f>
        <v>0</v>
      </c>
      <c r="C132" s="148">
        <f>SUM(C133:C136)</f>
        <v>0</v>
      </c>
      <c r="D132" s="149"/>
    </row>
    <row r="133" spans="1:4">
      <c r="A133" s="151" t="s">
        <v>840</v>
      </c>
      <c r="B133" s="148">
        <v>0</v>
      </c>
      <c r="C133" s="148">
        <v>0</v>
      </c>
      <c r="D133" s="149"/>
    </row>
    <row r="134" spans="1:4">
      <c r="A134" s="151" t="s">
        <v>841</v>
      </c>
      <c r="B134" s="148">
        <v>0</v>
      </c>
      <c r="C134" s="148">
        <v>0</v>
      </c>
      <c r="D134" s="149"/>
    </row>
    <row r="135" spans="1:4">
      <c r="A135" s="151" t="s">
        <v>1386</v>
      </c>
      <c r="B135" s="148">
        <v>0</v>
      </c>
      <c r="C135" s="148">
        <v>0</v>
      </c>
      <c r="D135" s="149"/>
    </row>
    <row r="136" spans="1:4">
      <c r="A136" s="151" t="s">
        <v>1387</v>
      </c>
      <c r="B136" s="148">
        <v>0</v>
      </c>
      <c r="C136" s="148">
        <v>0</v>
      </c>
      <c r="D136" s="149"/>
    </row>
    <row r="137" spans="1:4">
      <c r="A137" s="150" t="s">
        <v>1388</v>
      </c>
      <c r="B137" s="148">
        <f>SUM(B138:B141)</f>
        <v>0</v>
      </c>
      <c r="C137" s="148">
        <f>SUM(C138:C141)</f>
        <v>0</v>
      </c>
      <c r="D137" s="149"/>
    </row>
    <row r="138" spans="1:4">
      <c r="A138" s="151" t="s">
        <v>1386</v>
      </c>
      <c r="B138" s="148">
        <v>0</v>
      </c>
      <c r="C138" s="148">
        <v>0</v>
      </c>
      <c r="D138" s="149"/>
    </row>
    <row r="139" spans="1:4">
      <c r="A139" s="151" t="s">
        <v>1389</v>
      </c>
      <c r="B139" s="148">
        <v>0</v>
      </c>
      <c r="C139" s="148">
        <v>0</v>
      </c>
      <c r="D139" s="149"/>
    </row>
    <row r="140" spans="1:4">
      <c r="A140" s="151" t="s">
        <v>1390</v>
      </c>
      <c r="B140" s="148">
        <v>0</v>
      </c>
      <c r="C140" s="148">
        <v>0</v>
      </c>
      <c r="D140" s="149"/>
    </row>
    <row r="141" spans="1:4">
      <c r="A141" s="151" t="s">
        <v>1391</v>
      </c>
      <c r="B141" s="148">
        <v>0</v>
      </c>
      <c r="C141" s="148">
        <v>0</v>
      </c>
      <c r="D141" s="149"/>
    </row>
    <row r="142" spans="1:4">
      <c r="A142" s="150" t="s">
        <v>1392</v>
      </c>
      <c r="B142" s="148">
        <f>SUM(B143:B146)</f>
        <v>0</v>
      </c>
      <c r="C142" s="148">
        <f>SUM(C143:C146)</f>
        <v>0</v>
      </c>
      <c r="D142" s="149"/>
    </row>
    <row r="143" spans="1:4">
      <c r="A143" s="151" t="s">
        <v>847</v>
      </c>
      <c r="B143" s="148">
        <v>0</v>
      </c>
      <c r="C143" s="148">
        <v>0</v>
      </c>
      <c r="D143" s="149"/>
    </row>
    <row r="144" spans="1:4">
      <c r="A144" s="151" t="s">
        <v>1393</v>
      </c>
      <c r="B144" s="148">
        <v>0</v>
      </c>
      <c r="C144" s="148">
        <v>0</v>
      </c>
      <c r="D144" s="149"/>
    </row>
    <row r="145" spans="1:4">
      <c r="A145" s="151" t="s">
        <v>1394</v>
      </c>
      <c r="B145" s="148">
        <v>0</v>
      </c>
      <c r="C145" s="148">
        <v>0</v>
      </c>
      <c r="D145" s="149"/>
    </row>
    <row r="146" spans="1:4">
      <c r="A146" s="151" t="s">
        <v>1395</v>
      </c>
      <c r="B146" s="148">
        <v>0</v>
      </c>
      <c r="C146" s="148">
        <v>0</v>
      </c>
      <c r="D146" s="149"/>
    </row>
    <row r="147" spans="1:4">
      <c r="A147" s="150" t="s">
        <v>1396</v>
      </c>
      <c r="B147" s="148">
        <f>SUM(B148:B155)</f>
        <v>0</v>
      </c>
      <c r="C147" s="148">
        <f>SUM(C148:C155)</f>
        <v>0</v>
      </c>
      <c r="D147" s="149"/>
    </row>
    <row r="148" spans="1:4">
      <c r="A148" s="151" t="s">
        <v>1397</v>
      </c>
      <c r="B148" s="148">
        <v>0</v>
      </c>
      <c r="C148" s="148">
        <v>0</v>
      </c>
      <c r="D148" s="149"/>
    </row>
    <row r="149" spans="1:4">
      <c r="A149" s="151" t="s">
        <v>1398</v>
      </c>
      <c r="B149" s="148">
        <v>0</v>
      </c>
      <c r="C149" s="148">
        <v>0</v>
      </c>
      <c r="D149" s="149"/>
    </row>
    <row r="150" spans="1:4">
      <c r="A150" s="151" t="s">
        <v>1399</v>
      </c>
      <c r="B150" s="148">
        <v>0</v>
      </c>
      <c r="C150" s="148">
        <v>0</v>
      </c>
      <c r="D150" s="149"/>
    </row>
    <row r="151" spans="1:4">
      <c r="A151" s="151" t="s">
        <v>1400</v>
      </c>
      <c r="B151" s="148">
        <v>0</v>
      </c>
      <c r="C151" s="148">
        <v>0</v>
      </c>
      <c r="D151" s="149"/>
    </row>
    <row r="152" spans="1:4">
      <c r="A152" s="151" t="s">
        <v>1401</v>
      </c>
      <c r="B152" s="148">
        <v>0</v>
      </c>
      <c r="C152" s="148">
        <v>0</v>
      </c>
      <c r="D152" s="149"/>
    </row>
    <row r="153" spans="1:4">
      <c r="A153" s="151" t="s">
        <v>1402</v>
      </c>
      <c r="B153" s="148">
        <v>0</v>
      </c>
      <c r="C153" s="148">
        <v>0</v>
      </c>
      <c r="D153" s="149"/>
    </row>
    <row r="154" spans="1:4">
      <c r="A154" s="151" t="s">
        <v>1403</v>
      </c>
      <c r="B154" s="148">
        <v>0</v>
      </c>
      <c r="C154" s="148">
        <v>0</v>
      </c>
      <c r="D154" s="149"/>
    </row>
    <row r="155" spans="1:4">
      <c r="A155" s="151" t="s">
        <v>1404</v>
      </c>
      <c r="B155" s="148">
        <v>0</v>
      </c>
      <c r="C155" s="148">
        <v>0</v>
      </c>
      <c r="D155" s="149"/>
    </row>
    <row r="156" spans="1:4">
      <c r="A156" s="150" t="s">
        <v>1405</v>
      </c>
      <c r="B156" s="148">
        <f>SUM(B157:B162)</f>
        <v>0</v>
      </c>
      <c r="C156" s="148">
        <f>SUM(C157:C162)</f>
        <v>0</v>
      </c>
      <c r="D156" s="149"/>
    </row>
    <row r="157" spans="1:4">
      <c r="A157" s="151" t="s">
        <v>1406</v>
      </c>
      <c r="B157" s="148">
        <v>0</v>
      </c>
      <c r="C157" s="148">
        <v>0</v>
      </c>
      <c r="D157" s="149"/>
    </row>
    <row r="158" spans="1:4">
      <c r="A158" s="151" t="s">
        <v>1407</v>
      </c>
      <c r="B158" s="148">
        <v>0</v>
      </c>
      <c r="C158" s="148">
        <v>0</v>
      </c>
      <c r="D158" s="149"/>
    </row>
    <row r="159" spans="1:4">
      <c r="A159" s="151" t="s">
        <v>1408</v>
      </c>
      <c r="B159" s="148">
        <v>0</v>
      </c>
      <c r="C159" s="148">
        <v>0</v>
      </c>
      <c r="D159" s="149"/>
    </row>
    <row r="160" spans="1:4">
      <c r="A160" s="151" t="s">
        <v>1409</v>
      </c>
      <c r="B160" s="148">
        <v>0</v>
      </c>
      <c r="C160" s="148">
        <v>0</v>
      </c>
      <c r="D160" s="149"/>
    </row>
    <row r="161" spans="1:4">
      <c r="A161" s="151" t="s">
        <v>1410</v>
      </c>
      <c r="B161" s="148">
        <v>0</v>
      </c>
      <c r="C161" s="148">
        <v>0</v>
      </c>
      <c r="D161" s="149"/>
    </row>
    <row r="162" spans="1:4">
      <c r="A162" s="151" t="s">
        <v>1411</v>
      </c>
      <c r="B162" s="148">
        <v>0</v>
      </c>
      <c r="C162" s="148">
        <v>0</v>
      </c>
      <c r="D162" s="149"/>
    </row>
    <row r="163" spans="1:4">
      <c r="A163" s="150" t="s">
        <v>1412</v>
      </c>
      <c r="B163" s="148">
        <f>SUM(B164:B171)</f>
        <v>0</v>
      </c>
      <c r="C163" s="148">
        <f>SUM(C164:C171)</f>
        <v>0</v>
      </c>
      <c r="D163" s="149"/>
    </row>
    <row r="164" spans="1:4">
      <c r="A164" s="151" t="s">
        <v>1413</v>
      </c>
      <c r="B164" s="148">
        <v>0</v>
      </c>
      <c r="C164" s="148">
        <v>0</v>
      </c>
      <c r="D164" s="149"/>
    </row>
    <row r="165" spans="1:4">
      <c r="A165" s="151" t="s">
        <v>868</v>
      </c>
      <c r="B165" s="148">
        <v>0</v>
      </c>
      <c r="C165" s="148">
        <v>0</v>
      </c>
      <c r="D165" s="149"/>
    </row>
    <row r="166" spans="1:4">
      <c r="A166" s="151" t="s">
        <v>1414</v>
      </c>
      <c r="B166" s="148">
        <v>0</v>
      </c>
      <c r="C166" s="148">
        <v>0</v>
      </c>
      <c r="D166" s="149"/>
    </row>
    <row r="167" spans="1:4">
      <c r="A167" s="151" t="s">
        <v>1415</v>
      </c>
      <c r="B167" s="148">
        <v>0</v>
      </c>
      <c r="C167" s="148">
        <v>0</v>
      </c>
      <c r="D167" s="149"/>
    </row>
    <row r="168" spans="1:4">
      <c r="A168" s="151" t="s">
        <v>1416</v>
      </c>
      <c r="B168" s="148">
        <v>0</v>
      </c>
      <c r="C168" s="148">
        <v>0</v>
      </c>
      <c r="D168" s="149"/>
    </row>
    <row r="169" spans="1:4">
      <c r="A169" s="151" t="s">
        <v>1417</v>
      </c>
      <c r="B169" s="148">
        <v>0</v>
      </c>
      <c r="C169" s="148">
        <v>0</v>
      </c>
      <c r="D169" s="149"/>
    </row>
    <row r="170" spans="1:4">
      <c r="A170" s="151" t="s">
        <v>1418</v>
      </c>
      <c r="B170" s="148">
        <v>0</v>
      </c>
      <c r="C170" s="148">
        <v>0</v>
      </c>
      <c r="D170" s="149"/>
    </row>
    <row r="171" spans="1:4">
      <c r="A171" s="151" t="s">
        <v>1419</v>
      </c>
      <c r="B171" s="148">
        <v>0</v>
      </c>
      <c r="C171" s="148">
        <v>0</v>
      </c>
      <c r="D171" s="149"/>
    </row>
    <row r="172" spans="1:4">
      <c r="A172" s="150" t="s">
        <v>1420</v>
      </c>
      <c r="B172" s="148">
        <f>SUM(B173:B174)</f>
        <v>0</v>
      </c>
      <c r="C172" s="148">
        <f>SUM(C173:C174)</f>
        <v>0</v>
      </c>
      <c r="D172" s="149"/>
    </row>
    <row r="173" spans="1:4">
      <c r="A173" s="151" t="s">
        <v>1421</v>
      </c>
      <c r="B173" s="148">
        <v>0</v>
      </c>
      <c r="C173" s="148">
        <v>0</v>
      </c>
      <c r="D173" s="149"/>
    </row>
    <row r="174" spans="1:4">
      <c r="A174" s="151" t="s">
        <v>1422</v>
      </c>
      <c r="B174" s="148">
        <v>0</v>
      </c>
      <c r="C174" s="148">
        <v>0</v>
      </c>
      <c r="D174" s="149"/>
    </row>
    <row r="175" spans="1:4">
      <c r="A175" s="150" t="s">
        <v>1423</v>
      </c>
      <c r="B175" s="148">
        <f>SUM(B176:B177)</f>
        <v>0</v>
      </c>
      <c r="C175" s="148">
        <f>SUM(C176:C177)</f>
        <v>0</v>
      </c>
      <c r="D175" s="149"/>
    </row>
    <row r="176" spans="1:4">
      <c r="A176" s="151" t="s">
        <v>1421</v>
      </c>
      <c r="B176" s="148">
        <v>0</v>
      </c>
      <c r="C176" s="148">
        <v>0</v>
      </c>
      <c r="D176" s="149"/>
    </row>
    <row r="177" spans="1:4">
      <c r="A177" s="151" t="s">
        <v>1424</v>
      </c>
      <c r="B177" s="148">
        <v>0</v>
      </c>
      <c r="C177" s="148">
        <v>0</v>
      </c>
      <c r="D177" s="149"/>
    </row>
    <row r="178" spans="1:4">
      <c r="A178" s="150" t="s">
        <v>1425</v>
      </c>
      <c r="B178" s="148">
        <v>0</v>
      </c>
      <c r="C178" s="148">
        <v>0</v>
      </c>
      <c r="D178" s="149"/>
    </row>
    <row r="179" spans="1:4">
      <c r="A179" s="150" t="s">
        <v>1426</v>
      </c>
      <c r="B179" s="148">
        <f>SUM(B180:B182)</f>
        <v>0</v>
      </c>
      <c r="C179" s="148">
        <f>SUM(C180:C182)</f>
        <v>0</v>
      </c>
      <c r="D179" s="149"/>
    </row>
    <row r="180" spans="1:4">
      <c r="A180" s="151" t="s">
        <v>1427</v>
      </c>
      <c r="B180" s="148">
        <v>0</v>
      </c>
      <c r="C180" s="148">
        <v>0</v>
      </c>
      <c r="D180" s="149"/>
    </row>
    <row r="181" spans="1:4">
      <c r="A181" s="151" t="s">
        <v>1428</v>
      </c>
      <c r="B181" s="148">
        <v>0</v>
      </c>
      <c r="C181" s="148">
        <v>0</v>
      </c>
      <c r="D181" s="149"/>
    </row>
    <row r="182" spans="1:4">
      <c r="A182" s="151" t="s">
        <v>1429</v>
      </c>
      <c r="B182" s="148">
        <v>0</v>
      </c>
      <c r="C182" s="148">
        <v>0</v>
      </c>
      <c r="D182" s="149"/>
    </row>
    <row r="183" spans="1:4">
      <c r="A183" s="150" t="s">
        <v>889</v>
      </c>
      <c r="B183" s="148">
        <f>B184</f>
        <v>0</v>
      </c>
      <c r="C183" s="148">
        <f>C184</f>
        <v>0</v>
      </c>
      <c r="D183" s="149"/>
    </row>
    <row r="184" spans="1:4">
      <c r="A184" s="150" t="s">
        <v>1430</v>
      </c>
      <c r="B184" s="148">
        <f>SUM(B185:B187)</f>
        <v>0</v>
      </c>
      <c r="C184" s="148">
        <f>SUM(C185:C187)</f>
        <v>0</v>
      </c>
      <c r="D184" s="149"/>
    </row>
    <row r="185" spans="1:4">
      <c r="A185" s="151" t="s">
        <v>1431</v>
      </c>
      <c r="B185" s="148">
        <v>0</v>
      </c>
      <c r="C185" s="148">
        <v>0</v>
      </c>
      <c r="D185" s="149"/>
    </row>
    <row r="186" spans="1:4">
      <c r="A186" s="151" t="s">
        <v>1432</v>
      </c>
      <c r="B186" s="148">
        <v>0</v>
      </c>
      <c r="C186" s="148">
        <v>0</v>
      </c>
      <c r="D186" s="149"/>
    </row>
    <row r="187" spans="1:4">
      <c r="A187" s="151" t="s">
        <v>1433</v>
      </c>
      <c r="B187" s="148">
        <v>0</v>
      </c>
      <c r="C187" s="148">
        <v>0</v>
      </c>
      <c r="D187" s="149"/>
    </row>
    <row r="188" spans="1:4">
      <c r="A188" s="150" t="s">
        <v>92</v>
      </c>
      <c r="B188" s="148">
        <f>B189</f>
        <v>0</v>
      </c>
      <c r="C188" s="148">
        <f>C189</f>
        <v>0</v>
      </c>
      <c r="D188" s="149"/>
    </row>
    <row r="189" spans="1:4">
      <c r="A189" s="150" t="s">
        <v>968</v>
      </c>
      <c r="B189" s="148">
        <f>SUM(B190:B191)</f>
        <v>0</v>
      </c>
      <c r="C189" s="148">
        <f>SUM(C190:C191)</f>
        <v>0</v>
      </c>
      <c r="D189" s="149"/>
    </row>
    <row r="190" spans="1:4">
      <c r="A190" s="151" t="s">
        <v>1434</v>
      </c>
      <c r="B190" s="148">
        <v>0</v>
      </c>
      <c r="C190" s="148">
        <v>0</v>
      </c>
      <c r="D190" s="149"/>
    </row>
    <row r="191" spans="1:4">
      <c r="A191" s="151" t="s">
        <v>1435</v>
      </c>
      <c r="B191" s="148">
        <v>0</v>
      </c>
      <c r="C191" s="148">
        <v>0</v>
      </c>
      <c r="D191" s="149"/>
    </row>
    <row r="192" spans="1:4">
      <c r="A192" s="150" t="s">
        <v>99</v>
      </c>
      <c r="B192" s="148">
        <f>SUM(B193,B197,B206)</f>
        <v>63040</v>
      </c>
      <c r="C192" s="148">
        <f>SUM(C193,C197,C206)</f>
        <v>61034</v>
      </c>
      <c r="D192" s="149">
        <f t="shared" ref="D192:D195" si="0">C192/B192</f>
        <v>0.968178934010152</v>
      </c>
    </row>
    <row r="193" spans="1:4">
      <c r="A193" s="150" t="s">
        <v>1436</v>
      </c>
      <c r="B193" s="148">
        <f>SUM(B194:B196)</f>
        <v>60000</v>
      </c>
      <c r="C193" s="148">
        <f>SUM(C194:C196)</f>
        <v>60000</v>
      </c>
      <c r="D193" s="149">
        <f t="shared" si="0"/>
        <v>1</v>
      </c>
    </row>
    <row r="194" spans="1:4">
      <c r="A194" s="151" t="s">
        <v>1437</v>
      </c>
      <c r="B194" s="148">
        <v>0</v>
      </c>
      <c r="C194" s="148">
        <v>0</v>
      </c>
      <c r="D194" s="149"/>
    </row>
    <row r="195" spans="1:4">
      <c r="A195" s="151" t="s">
        <v>1438</v>
      </c>
      <c r="B195" s="148">
        <v>60000</v>
      </c>
      <c r="C195" s="148">
        <v>60000</v>
      </c>
      <c r="D195" s="149">
        <f t="shared" si="0"/>
        <v>1</v>
      </c>
    </row>
    <row r="196" spans="1:4">
      <c r="A196" s="151" t="s">
        <v>1439</v>
      </c>
      <c r="B196" s="148">
        <v>0</v>
      </c>
      <c r="C196" s="148">
        <v>0</v>
      </c>
      <c r="D196" s="149"/>
    </row>
    <row r="197" spans="1:4">
      <c r="A197" s="150" t="s">
        <v>1440</v>
      </c>
      <c r="B197" s="148">
        <f>SUM(B198:B205)</f>
        <v>0</v>
      </c>
      <c r="C197" s="148">
        <f>SUM(C198:C205)</f>
        <v>0</v>
      </c>
      <c r="D197" s="149"/>
    </row>
    <row r="198" spans="1:4">
      <c r="A198" s="151" t="s">
        <v>1441</v>
      </c>
      <c r="B198" s="148">
        <v>0</v>
      </c>
      <c r="C198" s="148">
        <v>0</v>
      </c>
      <c r="D198" s="149"/>
    </row>
    <row r="199" spans="1:4">
      <c r="A199" s="151" t="s">
        <v>1442</v>
      </c>
      <c r="B199" s="148">
        <v>0</v>
      </c>
      <c r="C199" s="148">
        <v>0</v>
      </c>
      <c r="D199" s="149"/>
    </row>
    <row r="200" spans="1:4">
      <c r="A200" s="151" t="s">
        <v>1443</v>
      </c>
      <c r="B200" s="148">
        <v>0</v>
      </c>
      <c r="C200" s="148">
        <v>0</v>
      </c>
      <c r="D200" s="149"/>
    </row>
    <row r="201" spans="1:4">
      <c r="A201" s="151" t="s">
        <v>1444</v>
      </c>
      <c r="B201" s="148">
        <v>0</v>
      </c>
      <c r="C201" s="148">
        <v>0</v>
      </c>
      <c r="D201" s="149"/>
    </row>
    <row r="202" spans="1:4">
      <c r="A202" s="151" t="s">
        <v>1445</v>
      </c>
      <c r="B202" s="148">
        <v>0</v>
      </c>
      <c r="C202" s="148">
        <v>0</v>
      </c>
      <c r="D202" s="149"/>
    </row>
    <row r="203" spans="1:4">
      <c r="A203" s="151" t="s">
        <v>1446</v>
      </c>
      <c r="B203" s="148">
        <v>0</v>
      </c>
      <c r="C203" s="148">
        <v>0</v>
      </c>
      <c r="D203" s="149"/>
    </row>
    <row r="204" spans="1:4">
      <c r="A204" s="151" t="s">
        <v>1447</v>
      </c>
      <c r="B204" s="148">
        <v>0</v>
      </c>
      <c r="C204" s="148">
        <v>0</v>
      </c>
      <c r="D204" s="149"/>
    </row>
    <row r="205" spans="1:4">
      <c r="A205" s="151" t="s">
        <v>1448</v>
      </c>
      <c r="B205" s="148">
        <v>0</v>
      </c>
      <c r="C205" s="148">
        <v>0</v>
      </c>
      <c r="D205" s="149"/>
    </row>
    <row r="206" spans="1:4">
      <c r="A206" s="150" t="s">
        <v>1449</v>
      </c>
      <c r="B206" s="148">
        <f>SUM(B207:B217)</f>
        <v>3040</v>
      </c>
      <c r="C206" s="148">
        <f>SUM(C207:C217)</f>
        <v>1034</v>
      </c>
      <c r="D206" s="149">
        <f t="shared" ref="D206:D209" si="1">C206/B206</f>
        <v>0.340131578947368</v>
      </c>
    </row>
    <row r="207" spans="1:4">
      <c r="A207" s="151" t="s">
        <v>1450</v>
      </c>
      <c r="B207" s="148">
        <v>0</v>
      </c>
      <c r="C207" s="148">
        <v>0</v>
      </c>
      <c r="D207" s="149"/>
    </row>
    <row r="208" spans="1:4">
      <c r="A208" s="151" t="s">
        <v>1451</v>
      </c>
      <c r="B208" s="148">
        <v>2630</v>
      </c>
      <c r="C208" s="148">
        <v>717</v>
      </c>
      <c r="D208" s="149">
        <f t="shared" si="1"/>
        <v>0.272623574144487</v>
      </c>
    </row>
    <row r="209" spans="1:4">
      <c r="A209" s="151" t="s">
        <v>1452</v>
      </c>
      <c r="B209" s="148">
        <v>220</v>
      </c>
      <c r="C209" s="148">
        <v>115</v>
      </c>
      <c r="D209" s="149">
        <f t="shared" si="1"/>
        <v>0.522727272727273</v>
      </c>
    </row>
    <row r="210" spans="1:4">
      <c r="A210" s="151" t="s">
        <v>1453</v>
      </c>
      <c r="B210" s="148">
        <v>0</v>
      </c>
      <c r="C210" s="148">
        <v>0</v>
      </c>
      <c r="D210" s="149"/>
    </row>
    <row r="211" spans="1:4">
      <c r="A211" s="151" t="s">
        <v>1454</v>
      </c>
      <c r="B211" s="148">
        <v>0</v>
      </c>
      <c r="C211" s="148">
        <v>0</v>
      </c>
      <c r="D211" s="149"/>
    </row>
    <row r="212" spans="1:4">
      <c r="A212" s="151" t="s">
        <v>1455</v>
      </c>
      <c r="B212" s="148">
        <v>180</v>
      </c>
      <c r="C212" s="148">
        <v>190</v>
      </c>
      <c r="D212" s="149">
        <f>C212/B212</f>
        <v>1.05555555555556</v>
      </c>
    </row>
    <row r="213" spans="1:4">
      <c r="A213" s="151" t="s">
        <v>1456</v>
      </c>
      <c r="B213" s="148">
        <v>0</v>
      </c>
      <c r="C213" s="148">
        <v>0</v>
      </c>
      <c r="D213" s="149"/>
    </row>
    <row r="214" spans="1:4">
      <c r="A214" s="151" t="s">
        <v>1457</v>
      </c>
      <c r="B214" s="148">
        <v>0</v>
      </c>
      <c r="C214" s="148">
        <v>0</v>
      </c>
      <c r="D214" s="149"/>
    </row>
    <row r="215" spans="1:4">
      <c r="A215" s="151" t="s">
        <v>1458</v>
      </c>
      <c r="B215" s="148">
        <v>0</v>
      </c>
      <c r="C215" s="148">
        <v>0</v>
      </c>
      <c r="D215" s="149"/>
    </row>
    <row r="216" spans="1:4">
      <c r="A216" s="151" t="s">
        <v>1459</v>
      </c>
      <c r="B216" s="148">
        <v>10</v>
      </c>
      <c r="C216" s="148">
        <v>12</v>
      </c>
      <c r="D216" s="149">
        <f t="shared" ref="D216:D219" si="2">C216/B216</f>
        <v>1.2</v>
      </c>
    </row>
    <row r="217" spans="1:4">
      <c r="A217" s="151" t="s">
        <v>1460</v>
      </c>
      <c r="B217" s="148">
        <v>0</v>
      </c>
      <c r="C217" s="148">
        <v>0</v>
      </c>
      <c r="D217" s="149"/>
    </row>
    <row r="218" spans="1:4">
      <c r="A218" s="150" t="s">
        <v>100</v>
      </c>
      <c r="B218" s="148">
        <f>B219</f>
        <v>2300</v>
      </c>
      <c r="C218" s="148">
        <f>C219</f>
        <v>2283</v>
      </c>
      <c r="D218" s="149">
        <f t="shared" si="2"/>
        <v>0.992608695652174</v>
      </c>
    </row>
    <row r="219" spans="1:4">
      <c r="A219" s="150" t="s">
        <v>1461</v>
      </c>
      <c r="B219" s="148">
        <f>SUM(B220:B235)</f>
        <v>2300</v>
      </c>
      <c r="C219" s="148">
        <f>SUM(C220:C235)</f>
        <v>2283</v>
      </c>
      <c r="D219" s="149">
        <f t="shared" si="2"/>
        <v>0.992608695652174</v>
      </c>
    </row>
    <row r="220" spans="1:4">
      <c r="A220" s="151" t="s">
        <v>1462</v>
      </c>
      <c r="B220" s="148">
        <v>0</v>
      </c>
      <c r="C220" s="148">
        <v>0</v>
      </c>
      <c r="D220" s="149"/>
    </row>
    <row r="221" spans="1:4">
      <c r="A221" s="151" t="s">
        <v>1463</v>
      </c>
      <c r="B221" s="148">
        <v>0</v>
      </c>
      <c r="C221" s="148">
        <v>0</v>
      </c>
      <c r="D221" s="149"/>
    </row>
    <row r="222" spans="1:4">
      <c r="A222" s="151" t="s">
        <v>1464</v>
      </c>
      <c r="B222" s="148">
        <v>0</v>
      </c>
      <c r="C222" s="148">
        <v>0</v>
      </c>
      <c r="D222" s="149"/>
    </row>
    <row r="223" spans="1:4">
      <c r="A223" s="151" t="s">
        <v>1465</v>
      </c>
      <c r="B223" s="148">
        <v>1200</v>
      </c>
      <c r="C223" s="148">
        <v>1239</v>
      </c>
      <c r="D223" s="149">
        <f>C223/B223</f>
        <v>1.0325</v>
      </c>
    </row>
    <row r="224" spans="1:4">
      <c r="A224" s="151" t="s">
        <v>1466</v>
      </c>
      <c r="B224" s="148">
        <v>0</v>
      </c>
      <c r="C224" s="148">
        <v>0</v>
      </c>
      <c r="D224" s="149"/>
    </row>
    <row r="225" spans="1:4">
      <c r="A225" s="151" t="s">
        <v>1467</v>
      </c>
      <c r="B225" s="148">
        <v>0</v>
      </c>
      <c r="C225" s="148">
        <v>0</v>
      </c>
      <c r="D225" s="149"/>
    </row>
    <row r="226" spans="1:4">
      <c r="A226" s="151" t="s">
        <v>1468</v>
      </c>
      <c r="B226" s="148">
        <v>0</v>
      </c>
      <c r="C226" s="148">
        <v>0</v>
      </c>
      <c r="D226" s="149"/>
    </row>
    <row r="227" spans="1:4">
      <c r="A227" s="151" t="s">
        <v>1469</v>
      </c>
      <c r="B227" s="148">
        <v>0</v>
      </c>
      <c r="C227" s="148">
        <v>0</v>
      </c>
      <c r="D227" s="149"/>
    </row>
    <row r="228" spans="1:4">
      <c r="A228" s="151" t="s">
        <v>1470</v>
      </c>
      <c r="B228" s="148">
        <v>0</v>
      </c>
      <c r="C228" s="148">
        <v>0</v>
      </c>
      <c r="D228" s="149"/>
    </row>
    <row r="229" spans="1:4">
      <c r="A229" s="151" t="s">
        <v>1471</v>
      </c>
      <c r="B229" s="148">
        <v>0</v>
      </c>
      <c r="C229" s="148">
        <v>0</v>
      </c>
      <c r="D229" s="149"/>
    </row>
    <row r="230" spans="1:4">
      <c r="A230" s="151" t="s">
        <v>1472</v>
      </c>
      <c r="B230" s="148">
        <v>0</v>
      </c>
      <c r="C230" s="148">
        <v>0</v>
      </c>
      <c r="D230" s="149"/>
    </row>
    <row r="231" spans="1:4">
      <c r="A231" s="151" t="s">
        <v>1473</v>
      </c>
      <c r="B231" s="148">
        <v>0</v>
      </c>
      <c r="C231" s="148">
        <v>0</v>
      </c>
      <c r="D231" s="149"/>
    </row>
    <row r="232" spans="1:4">
      <c r="A232" s="151" t="s">
        <v>1474</v>
      </c>
      <c r="B232" s="148">
        <v>0</v>
      </c>
      <c r="C232" s="148">
        <v>0</v>
      </c>
      <c r="D232" s="149"/>
    </row>
    <row r="233" spans="1:4">
      <c r="A233" s="151" t="s">
        <v>1475</v>
      </c>
      <c r="B233" s="148">
        <v>1100</v>
      </c>
      <c r="C233" s="148">
        <v>1044</v>
      </c>
      <c r="D233" s="149">
        <f t="shared" ref="D233:D237" si="3">C233/B233</f>
        <v>0.949090909090909</v>
      </c>
    </row>
    <row r="234" spans="1:4">
      <c r="A234" s="151" t="s">
        <v>1476</v>
      </c>
      <c r="B234" s="148">
        <v>0</v>
      </c>
      <c r="C234" s="148">
        <v>0</v>
      </c>
      <c r="D234" s="149"/>
    </row>
    <row r="235" spans="1:4">
      <c r="A235" s="151" t="s">
        <v>1477</v>
      </c>
      <c r="B235" s="148">
        <v>0</v>
      </c>
      <c r="C235" s="148">
        <v>0</v>
      </c>
      <c r="D235" s="149"/>
    </row>
    <row r="236" spans="1:4">
      <c r="A236" s="150" t="s">
        <v>101</v>
      </c>
      <c r="B236" s="148">
        <f>B237</f>
        <v>60</v>
      </c>
      <c r="C236" s="148">
        <f>C237</f>
        <v>60</v>
      </c>
      <c r="D236" s="149">
        <f t="shared" si="3"/>
        <v>1</v>
      </c>
    </row>
    <row r="237" spans="1:4">
      <c r="A237" s="150" t="s">
        <v>1478</v>
      </c>
      <c r="B237" s="148">
        <f>SUM(B238:B253)</f>
        <v>60</v>
      </c>
      <c r="C237" s="148">
        <f>SUM(C238:C253)</f>
        <v>60</v>
      </c>
      <c r="D237" s="149">
        <f t="shared" si="3"/>
        <v>1</v>
      </c>
    </row>
    <row r="238" spans="1:4">
      <c r="A238" s="151" t="s">
        <v>1479</v>
      </c>
      <c r="B238" s="148">
        <v>0</v>
      </c>
      <c r="C238" s="148">
        <v>0</v>
      </c>
      <c r="D238" s="149"/>
    </row>
    <row r="239" spans="1:4">
      <c r="A239" s="151" t="s">
        <v>1480</v>
      </c>
      <c r="B239" s="148">
        <v>0</v>
      </c>
      <c r="C239" s="148">
        <v>0</v>
      </c>
      <c r="D239" s="149"/>
    </row>
    <row r="240" spans="1:4">
      <c r="A240" s="151" t="s">
        <v>1481</v>
      </c>
      <c r="B240" s="148">
        <v>0</v>
      </c>
      <c r="C240" s="148">
        <v>0</v>
      </c>
      <c r="D240" s="149"/>
    </row>
    <row r="241" spans="1:4">
      <c r="A241" s="151" t="s">
        <v>1482</v>
      </c>
      <c r="B241" s="148">
        <v>0</v>
      </c>
      <c r="C241" s="148">
        <v>0</v>
      </c>
      <c r="D241" s="149"/>
    </row>
    <row r="242" spans="1:4">
      <c r="A242" s="151" t="s">
        <v>1483</v>
      </c>
      <c r="B242" s="148">
        <v>0</v>
      </c>
      <c r="C242" s="148">
        <v>0</v>
      </c>
      <c r="D242" s="149"/>
    </row>
    <row r="243" spans="1:4">
      <c r="A243" s="151" t="s">
        <v>1484</v>
      </c>
      <c r="B243" s="148">
        <v>0</v>
      </c>
      <c r="C243" s="148">
        <v>0</v>
      </c>
      <c r="D243" s="149"/>
    </row>
    <row r="244" spans="1:4">
      <c r="A244" s="151" t="s">
        <v>1485</v>
      </c>
      <c r="B244" s="148">
        <v>0</v>
      </c>
      <c r="C244" s="148">
        <v>0</v>
      </c>
      <c r="D244" s="149"/>
    </row>
    <row r="245" spans="1:4">
      <c r="A245" s="151" t="s">
        <v>1486</v>
      </c>
      <c r="B245" s="148">
        <v>0</v>
      </c>
      <c r="C245" s="148">
        <v>0</v>
      </c>
      <c r="D245" s="149"/>
    </row>
    <row r="246" spans="1:4">
      <c r="A246" s="151" t="s">
        <v>1487</v>
      </c>
      <c r="B246" s="148">
        <v>0</v>
      </c>
      <c r="C246" s="148">
        <v>0</v>
      </c>
      <c r="D246" s="149"/>
    </row>
    <row r="247" spans="1:4">
      <c r="A247" s="151" t="s">
        <v>1488</v>
      </c>
      <c r="B247" s="148">
        <v>0</v>
      </c>
      <c r="C247" s="148">
        <v>0</v>
      </c>
      <c r="D247" s="149"/>
    </row>
    <row r="248" spans="1:4">
      <c r="A248" s="151" t="s">
        <v>1489</v>
      </c>
      <c r="B248" s="148">
        <v>0</v>
      </c>
      <c r="C248" s="148">
        <v>0</v>
      </c>
      <c r="D248" s="149"/>
    </row>
    <row r="249" spans="1:4">
      <c r="A249" s="151" t="s">
        <v>1490</v>
      </c>
      <c r="B249" s="148">
        <v>0</v>
      </c>
      <c r="C249" s="148">
        <v>0</v>
      </c>
      <c r="D249" s="149"/>
    </row>
    <row r="250" spans="1:4">
      <c r="A250" s="151" t="s">
        <v>1491</v>
      </c>
      <c r="B250" s="148">
        <v>0</v>
      </c>
      <c r="C250" s="148">
        <v>0</v>
      </c>
      <c r="D250" s="149"/>
    </row>
    <row r="251" spans="1:4">
      <c r="A251" s="151" t="s">
        <v>1492</v>
      </c>
      <c r="B251" s="148">
        <v>0</v>
      </c>
      <c r="C251" s="148">
        <v>0</v>
      </c>
      <c r="D251" s="149"/>
    </row>
    <row r="252" spans="1:4">
      <c r="A252" s="151" t="s">
        <v>1493</v>
      </c>
      <c r="B252" s="148">
        <v>60</v>
      </c>
      <c r="C252" s="148">
        <v>60</v>
      </c>
      <c r="D252" s="149">
        <f t="shared" ref="D252:D257" si="4">C252/B252</f>
        <v>1</v>
      </c>
    </row>
    <row r="253" spans="1:4">
      <c r="A253" s="151" t="s">
        <v>1494</v>
      </c>
      <c r="B253" s="148">
        <v>0</v>
      </c>
      <c r="C253" s="148">
        <v>0</v>
      </c>
      <c r="D253" s="149"/>
    </row>
    <row r="254" spans="1:4">
      <c r="A254" s="152" t="s">
        <v>1260</v>
      </c>
      <c r="B254" s="148">
        <f>SUM(B255,B268)</f>
        <v>23300</v>
      </c>
      <c r="C254" s="148">
        <f>SUM(C255,C268)</f>
        <v>23098</v>
      </c>
      <c r="D254" s="149">
        <f t="shared" si="4"/>
        <v>0.991330472103004</v>
      </c>
    </row>
    <row r="255" spans="1:4">
      <c r="A255" s="152" t="s">
        <v>1156</v>
      </c>
      <c r="B255" s="148">
        <f>SUM(B256:B267)</f>
        <v>18731</v>
      </c>
      <c r="C255" s="148">
        <f>SUM(C256:C267)</f>
        <v>18548</v>
      </c>
      <c r="D255" s="149">
        <f t="shared" si="4"/>
        <v>0.990230099834499</v>
      </c>
    </row>
    <row r="256" s="139" customFormat="1" spans="1:4">
      <c r="A256" s="153" t="s">
        <v>1495</v>
      </c>
      <c r="B256" s="148">
        <v>7285</v>
      </c>
      <c r="C256" s="148">
        <v>8204</v>
      </c>
      <c r="D256" s="149">
        <f t="shared" si="4"/>
        <v>1.12614962251201</v>
      </c>
    </row>
    <row r="257" s="139" customFormat="1" spans="1:4">
      <c r="A257" s="153" t="s">
        <v>1496</v>
      </c>
      <c r="B257" s="148">
        <v>3933</v>
      </c>
      <c r="C257" s="148">
        <v>2831</v>
      </c>
      <c r="D257" s="149">
        <f t="shared" si="4"/>
        <v>0.719806763285024</v>
      </c>
    </row>
    <row r="258" s="139" customFormat="1" spans="1:4">
      <c r="A258" s="153" t="s">
        <v>1497</v>
      </c>
      <c r="B258" s="148">
        <v>0</v>
      </c>
      <c r="C258" s="148">
        <v>0</v>
      </c>
      <c r="D258" s="149"/>
    </row>
    <row r="259" s="139" customFormat="1" spans="1:4">
      <c r="A259" s="153" t="s">
        <v>1498</v>
      </c>
      <c r="B259" s="148">
        <v>0</v>
      </c>
      <c r="C259" s="148">
        <v>0</v>
      </c>
      <c r="D259" s="149"/>
    </row>
    <row r="260" s="139" customFormat="1" spans="1:4">
      <c r="A260" s="153" t="s">
        <v>1499</v>
      </c>
      <c r="B260" s="148">
        <v>0</v>
      </c>
      <c r="C260" s="148">
        <v>0</v>
      </c>
      <c r="D260" s="149"/>
    </row>
    <row r="261" s="139" customFormat="1" spans="1:4">
      <c r="A261" s="153" t="s">
        <v>1500</v>
      </c>
      <c r="B261" s="148">
        <v>0</v>
      </c>
      <c r="C261" s="148">
        <v>0</v>
      </c>
      <c r="D261" s="149"/>
    </row>
    <row r="262" s="139" customFormat="1" spans="1:4">
      <c r="A262" s="153" t="s">
        <v>1501</v>
      </c>
      <c r="B262" s="148">
        <v>2103</v>
      </c>
      <c r="C262" s="148">
        <v>2103</v>
      </c>
      <c r="D262" s="149">
        <f>C262/B262</f>
        <v>1</v>
      </c>
    </row>
    <row r="263" s="139" customFormat="1" spans="1:4">
      <c r="A263" s="153" t="s">
        <v>1502</v>
      </c>
      <c r="B263" s="148">
        <v>5410</v>
      </c>
      <c r="C263" s="148">
        <v>5410</v>
      </c>
      <c r="D263" s="149">
        <f>C263/B263</f>
        <v>1</v>
      </c>
    </row>
    <row r="264" s="139" customFormat="1" spans="1:4">
      <c r="A264" s="153" t="s">
        <v>1503</v>
      </c>
      <c r="B264" s="148">
        <v>0</v>
      </c>
      <c r="C264" s="148">
        <v>0</v>
      </c>
      <c r="D264" s="149"/>
    </row>
    <row r="265" s="139" customFormat="1" spans="1:4">
      <c r="A265" s="153" t="s">
        <v>1504</v>
      </c>
      <c r="B265" s="148">
        <v>0</v>
      </c>
      <c r="C265" s="148">
        <v>0</v>
      </c>
      <c r="D265" s="149"/>
    </row>
    <row r="266" s="139" customFormat="1" spans="1:4">
      <c r="A266" s="153" t="s">
        <v>1505</v>
      </c>
      <c r="B266" s="148">
        <v>0</v>
      </c>
      <c r="C266" s="148">
        <v>0</v>
      </c>
      <c r="D266" s="149"/>
    </row>
    <row r="267" s="139" customFormat="1" spans="1:4">
      <c r="A267" s="153" t="s">
        <v>1506</v>
      </c>
      <c r="B267" s="148">
        <v>0</v>
      </c>
      <c r="C267" s="148">
        <v>0</v>
      </c>
      <c r="D267" s="149"/>
    </row>
    <row r="268" s="139" customFormat="1" spans="1:4">
      <c r="A268" s="152" t="s">
        <v>1507</v>
      </c>
      <c r="B268" s="148">
        <f>SUM(B269:B274)</f>
        <v>4569</v>
      </c>
      <c r="C268" s="148">
        <f>SUM(C269:C274)</f>
        <v>4550</v>
      </c>
      <c r="D268" s="149">
        <f>C268/B268</f>
        <v>0.99584154081856</v>
      </c>
    </row>
    <row r="269" s="139" customFormat="1" spans="1:4">
      <c r="A269" s="153" t="s">
        <v>929</v>
      </c>
      <c r="B269" s="148">
        <v>1700</v>
      </c>
      <c r="C269" s="148">
        <v>1700</v>
      </c>
      <c r="D269" s="149">
        <f>C269/B269</f>
        <v>1</v>
      </c>
    </row>
    <row r="270" s="139" customFormat="1" spans="1:4">
      <c r="A270" s="153" t="s">
        <v>973</v>
      </c>
      <c r="B270" s="148">
        <v>0</v>
      </c>
      <c r="C270" s="148">
        <v>0</v>
      </c>
      <c r="D270" s="149"/>
    </row>
    <row r="271" s="139" customFormat="1" spans="1:4">
      <c r="A271" s="153" t="s">
        <v>830</v>
      </c>
      <c r="B271" s="148">
        <v>0</v>
      </c>
      <c r="C271" s="148">
        <v>0</v>
      </c>
      <c r="D271" s="149"/>
    </row>
    <row r="272" s="139" customFormat="1" spans="1:4">
      <c r="A272" s="153" t="s">
        <v>1508</v>
      </c>
      <c r="B272" s="148">
        <v>0</v>
      </c>
      <c r="C272" s="148">
        <v>0</v>
      </c>
      <c r="D272" s="149"/>
    </row>
    <row r="273" s="139" customFormat="1" spans="1:4">
      <c r="A273" s="153" t="s">
        <v>1509</v>
      </c>
      <c r="B273" s="148">
        <v>0</v>
      </c>
      <c r="C273" s="148">
        <v>0</v>
      </c>
      <c r="D273" s="149"/>
    </row>
    <row r="274" s="139" customFormat="1" spans="1:4">
      <c r="A274" s="153" t="s">
        <v>1510</v>
      </c>
      <c r="B274" s="148">
        <v>2869</v>
      </c>
      <c r="C274" s="148">
        <v>2850</v>
      </c>
      <c r="D274" s="149">
        <f>C274/B274</f>
        <v>0.993377483443709</v>
      </c>
    </row>
  </sheetData>
  <autoFilter ref="A3:D274"/>
  <mergeCells count="1">
    <mergeCell ref="A1:D1"/>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showGridLines="0" workbookViewId="0">
      <selection activeCell="C12" sqref="C12"/>
    </sheetView>
  </sheetViews>
  <sheetFormatPr defaultColWidth="8.75" defaultRowHeight="14.25" outlineLevelCol="5"/>
  <cols>
    <col min="1" max="1" width="40.125" style="55" customWidth="1"/>
    <col min="2" max="4" width="12.75" style="56" customWidth="1"/>
    <col min="5" max="6" width="12.75" style="55" customWidth="1"/>
    <col min="7" max="32" width="9" style="55"/>
    <col min="33" max="16384" width="8.75" style="55"/>
  </cols>
  <sheetData>
    <row r="1" s="54" customFormat="1" ht="48" customHeight="1" spans="1:5">
      <c r="A1" s="57" t="s">
        <v>1511</v>
      </c>
      <c r="B1" s="57"/>
      <c r="C1" s="57"/>
      <c r="D1" s="57"/>
      <c r="E1" s="57"/>
    </row>
    <row r="2" s="21" customFormat="1" spans="1:6">
      <c r="A2" s="27"/>
      <c r="B2" s="58"/>
      <c r="C2" s="58"/>
      <c r="D2" s="58"/>
      <c r="F2" s="59" t="s">
        <v>38</v>
      </c>
    </row>
    <row r="3" s="22" customFormat="1" ht="20.1" customHeight="1" spans="1:6">
      <c r="A3" s="29" t="s">
        <v>39</v>
      </c>
      <c r="B3" s="135" t="s">
        <v>40</v>
      </c>
      <c r="C3" s="135" t="s">
        <v>41</v>
      </c>
      <c r="D3" s="136" t="s">
        <v>42</v>
      </c>
      <c r="E3" s="137" t="s">
        <v>75</v>
      </c>
      <c r="F3" s="29" t="s">
        <v>1197</v>
      </c>
    </row>
    <row r="4" s="22" customFormat="1" ht="20.1" customHeight="1" spans="1:6">
      <c r="A4" s="29"/>
      <c r="B4" s="135"/>
      <c r="C4" s="135"/>
      <c r="D4" s="136"/>
      <c r="E4" s="137"/>
      <c r="F4" s="29"/>
    </row>
    <row r="5" ht="35.1" customHeight="1" spans="1:6">
      <c r="A5" s="68" t="s">
        <v>1512</v>
      </c>
      <c r="B5" s="69"/>
      <c r="C5" s="69"/>
      <c r="D5" s="69"/>
      <c r="E5" s="70"/>
      <c r="F5" s="138"/>
    </row>
    <row r="6" ht="35.1" customHeight="1" spans="1:6">
      <c r="A6" s="68" t="s">
        <v>1214</v>
      </c>
      <c r="B6" s="69"/>
      <c r="C6" s="69"/>
      <c r="D6" s="69"/>
      <c r="E6" s="70"/>
      <c r="F6" s="138"/>
    </row>
    <row r="7" ht="35.1" customHeight="1" spans="1:6">
      <c r="A7" s="9" t="s">
        <v>1513</v>
      </c>
      <c r="B7" s="69"/>
      <c r="C7" s="69"/>
      <c r="D7" s="69"/>
      <c r="E7" s="70"/>
      <c r="F7" s="138"/>
    </row>
    <row r="8" ht="35.1" customHeight="1" spans="1:6">
      <c r="A8" s="73" t="s">
        <v>1514</v>
      </c>
      <c r="B8" s="69"/>
      <c r="C8" s="69"/>
      <c r="D8" s="69"/>
      <c r="E8" s="70"/>
      <c r="F8" s="138"/>
    </row>
    <row r="9" ht="35.1" customHeight="1" spans="1:6">
      <c r="A9" s="9" t="s">
        <v>1515</v>
      </c>
      <c r="B9" s="69"/>
      <c r="C9" s="69"/>
      <c r="D9" s="69"/>
      <c r="E9" s="70"/>
      <c r="F9" s="138"/>
    </row>
    <row r="10" ht="35.1" customHeight="1" spans="1:6">
      <c r="A10" s="73" t="s">
        <v>1516</v>
      </c>
      <c r="B10" s="69"/>
      <c r="C10" s="69"/>
      <c r="D10" s="69"/>
      <c r="E10" s="70"/>
      <c r="F10" s="138"/>
    </row>
    <row r="11" ht="35.1" customHeight="1" spans="1:6">
      <c r="A11" s="68" t="s">
        <v>1215</v>
      </c>
      <c r="B11" s="69"/>
      <c r="C11" s="69"/>
      <c r="D11" s="69"/>
      <c r="E11" s="70"/>
      <c r="F11" s="138"/>
    </row>
    <row r="12" ht="35.1" customHeight="1" spans="1:6">
      <c r="A12" s="73" t="s">
        <v>1516</v>
      </c>
      <c r="B12" s="69"/>
      <c r="C12" s="69"/>
      <c r="D12" s="69"/>
      <c r="E12" s="70"/>
      <c r="F12" s="138"/>
    </row>
    <row r="13" ht="35.1" customHeight="1" spans="1:6">
      <c r="A13" s="9" t="s">
        <v>1517</v>
      </c>
      <c r="B13" s="69"/>
      <c r="C13" s="69"/>
      <c r="D13" s="69"/>
      <c r="E13" s="70"/>
      <c r="F13" s="138"/>
    </row>
    <row r="14" ht="35.1" customHeight="1" spans="1:6">
      <c r="A14" s="73" t="s">
        <v>1516</v>
      </c>
      <c r="B14" s="69"/>
      <c r="C14" s="69"/>
      <c r="D14" s="69"/>
      <c r="E14" s="70"/>
      <c r="F14" s="138"/>
    </row>
    <row r="15" spans="1:1">
      <c r="A15" s="55" t="s">
        <v>1210</v>
      </c>
    </row>
  </sheetData>
  <mergeCells count="7">
    <mergeCell ref="A1:E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showGridLines="0" showZeros="0" workbookViewId="0">
      <selection activeCell="J17" sqref="J17"/>
    </sheetView>
  </sheetViews>
  <sheetFormatPr defaultColWidth="9.125" defaultRowHeight="14.25" outlineLevelCol="4"/>
  <cols>
    <col min="1" max="1" width="40" style="122" customWidth="1"/>
    <col min="2" max="2" width="22.375" style="122" customWidth="1"/>
    <col min="3" max="16384" width="9.125" style="123"/>
  </cols>
  <sheetData>
    <row r="1" s="122" customFormat="1" ht="33.95" customHeight="1" spans="1:5">
      <c r="A1" s="124" t="s">
        <v>1518</v>
      </c>
      <c r="B1" s="124"/>
      <c r="C1" s="125"/>
      <c r="D1" s="125"/>
      <c r="E1" s="125"/>
    </row>
    <row r="2" s="122" customFormat="1" ht="17.65" customHeight="1" spans="1:5">
      <c r="A2" s="124"/>
      <c r="B2" s="124"/>
      <c r="C2" s="125"/>
      <c r="D2" s="125"/>
      <c r="E2" s="125"/>
    </row>
    <row r="3" s="122" customFormat="1" ht="17.65" customHeight="1" spans="1:5">
      <c r="A3" s="124"/>
      <c r="B3" s="124"/>
      <c r="C3" s="125"/>
      <c r="D3" s="125"/>
      <c r="E3" s="125"/>
    </row>
    <row r="4" s="122" customFormat="1" ht="17.65" customHeight="1" spans="2:5">
      <c r="B4" s="126" t="s">
        <v>1218</v>
      </c>
      <c r="C4" s="125"/>
      <c r="D4" s="125"/>
      <c r="E4" s="125"/>
    </row>
    <row r="5" s="122" customFormat="1" ht="25.5" customHeight="1" spans="1:5">
      <c r="A5" s="127" t="s">
        <v>1519</v>
      </c>
      <c r="B5" s="128" t="s">
        <v>1220</v>
      </c>
      <c r="C5" s="125"/>
      <c r="D5" s="125"/>
      <c r="E5" s="125"/>
    </row>
    <row r="6" s="122" customFormat="1" ht="25.5" customHeight="1" spans="1:5">
      <c r="A6" s="129" t="s">
        <v>1221</v>
      </c>
      <c r="B6" s="130"/>
      <c r="C6" s="125"/>
      <c r="D6" s="125"/>
      <c r="E6" s="125"/>
    </row>
    <row r="7" s="122" customFormat="1" ht="25.5" customHeight="1" spans="1:5">
      <c r="A7" s="131" t="s">
        <v>1222</v>
      </c>
      <c r="B7" s="130"/>
      <c r="C7" s="125"/>
      <c r="D7" s="125"/>
      <c r="E7" s="125"/>
    </row>
    <row r="8" s="122" customFormat="1" ht="25.5" customHeight="1" spans="1:5">
      <c r="A8" s="131" t="s">
        <v>1223</v>
      </c>
      <c r="B8" s="130"/>
      <c r="C8" s="125"/>
      <c r="D8" s="125"/>
      <c r="E8" s="125"/>
    </row>
    <row r="9" s="122" customFormat="1" ht="25.5" customHeight="1" spans="1:5">
      <c r="A9" s="131" t="s">
        <v>1224</v>
      </c>
      <c r="B9" s="130"/>
      <c r="C9" s="125"/>
      <c r="D9" s="125"/>
      <c r="E9" s="125"/>
    </row>
    <row r="10" s="122" customFormat="1" ht="25.5" customHeight="1" spans="1:5">
      <c r="A10" s="131" t="s">
        <v>1225</v>
      </c>
      <c r="B10" s="130"/>
      <c r="C10" s="125"/>
      <c r="D10" s="125"/>
      <c r="E10" s="125"/>
    </row>
    <row r="11" s="122" customFormat="1" ht="25.5" customHeight="1" spans="1:5">
      <c r="A11" s="131" t="s">
        <v>1226</v>
      </c>
      <c r="B11" s="130"/>
      <c r="C11" s="125"/>
      <c r="D11" s="125"/>
      <c r="E11" s="125"/>
    </row>
    <row r="12" s="122" customFormat="1" ht="25.5" customHeight="1" spans="1:5">
      <c r="A12" s="131" t="s">
        <v>1225</v>
      </c>
      <c r="B12" s="130"/>
      <c r="C12" s="125"/>
      <c r="D12" s="125"/>
      <c r="E12" s="125"/>
    </row>
    <row r="13" s="122" customFormat="1" ht="25.5" customHeight="1" spans="1:5">
      <c r="A13" s="132" t="s">
        <v>1227</v>
      </c>
      <c r="B13" s="130">
        <v>0</v>
      </c>
      <c r="C13" s="125"/>
      <c r="D13" s="125"/>
      <c r="E13" s="125"/>
    </row>
    <row r="14" s="122" customFormat="1" ht="25.5" customHeight="1" spans="1:5">
      <c r="A14" s="131" t="s">
        <v>1228</v>
      </c>
      <c r="B14" s="130"/>
      <c r="C14" s="125"/>
      <c r="D14" s="125"/>
      <c r="E14" s="125"/>
    </row>
    <row r="15" s="122" customFormat="1" ht="25.5" customHeight="1" spans="1:5">
      <c r="A15" s="133"/>
      <c r="B15" s="130"/>
      <c r="C15" s="125"/>
      <c r="D15" s="125"/>
      <c r="E15" s="125"/>
    </row>
    <row r="16" s="122" customFormat="1" spans="1:5">
      <c r="A16" s="125" t="s">
        <v>1210</v>
      </c>
      <c r="B16" s="125"/>
      <c r="C16" s="125"/>
      <c r="D16" s="125"/>
      <c r="E16" s="125"/>
    </row>
    <row r="17" spans="1:5">
      <c r="A17" s="125"/>
      <c r="B17" s="125"/>
      <c r="C17" s="134"/>
      <c r="D17" s="134"/>
      <c r="E17" s="134"/>
    </row>
    <row r="18" spans="1:5">
      <c r="A18" s="125"/>
      <c r="B18" s="125"/>
      <c r="C18" s="134"/>
      <c r="D18" s="134"/>
      <c r="E18" s="134"/>
    </row>
    <row r="19" spans="1:5">
      <c r="A19" s="125"/>
      <c r="B19" s="125"/>
      <c r="C19" s="134"/>
      <c r="D19" s="134"/>
      <c r="E19" s="134"/>
    </row>
    <row r="20" spans="1:5">
      <c r="A20" s="125"/>
      <c r="B20" s="125"/>
      <c r="C20" s="134"/>
      <c r="D20" s="134"/>
      <c r="E20" s="134"/>
    </row>
    <row r="21" spans="1:5">
      <c r="A21" s="125"/>
      <c r="B21" s="125"/>
      <c r="C21" s="134"/>
      <c r="D21" s="134"/>
      <c r="E21" s="134"/>
    </row>
    <row r="22" spans="1:5">
      <c r="A22" s="125"/>
      <c r="B22" s="125"/>
      <c r="C22" s="134"/>
      <c r="D22" s="134"/>
      <c r="E22" s="134"/>
    </row>
    <row r="23" spans="1:5">
      <c r="A23" s="125"/>
      <c r="B23" s="125"/>
      <c r="C23" s="134"/>
      <c r="D23" s="134"/>
      <c r="E23" s="134"/>
    </row>
    <row r="24" spans="1:5">
      <c r="A24" s="125"/>
      <c r="B24" s="125"/>
      <c r="C24" s="134"/>
      <c r="D24" s="134"/>
      <c r="E24" s="134"/>
    </row>
    <row r="25" spans="1:5">
      <c r="A25" s="125"/>
      <c r="B25" s="125"/>
      <c r="C25" s="134"/>
      <c r="D25" s="134"/>
      <c r="E25" s="134"/>
    </row>
    <row r="26" spans="1:5">
      <c r="A26" s="125"/>
      <c r="B26" s="125"/>
      <c r="C26" s="134"/>
      <c r="D26" s="134"/>
      <c r="E26" s="134"/>
    </row>
    <row r="27" spans="1:5">
      <c r="A27" s="125"/>
      <c r="B27" s="125"/>
      <c r="C27" s="134"/>
      <c r="D27" s="134"/>
      <c r="E27" s="134"/>
    </row>
    <row r="28" spans="1:5">
      <c r="A28" s="125"/>
      <c r="B28" s="125"/>
      <c r="C28" s="134"/>
      <c r="D28" s="134"/>
      <c r="E28" s="134"/>
    </row>
    <row r="29" spans="1:5">
      <c r="A29" s="125"/>
      <c r="B29" s="125"/>
      <c r="C29" s="134"/>
      <c r="D29" s="134"/>
      <c r="E29" s="134"/>
    </row>
  </sheetData>
  <mergeCells count="1">
    <mergeCell ref="A1:B2"/>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workbookViewId="0">
      <selection activeCell="C9" sqref="C9"/>
    </sheetView>
  </sheetViews>
  <sheetFormatPr defaultColWidth="8.75" defaultRowHeight="14.25" outlineLevelCol="6"/>
  <cols>
    <col min="1" max="1" width="50.25" style="111" customWidth="1"/>
    <col min="2" max="4" width="27.25" style="111" customWidth="1"/>
    <col min="5" max="7" width="13.875" style="111" customWidth="1"/>
    <col min="8" max="32" width="9" style="111"/>
    <col min="33" max="16384" width="8.75" style="111"/>
  </cols>
  <sheetData>
    <row r="1" s="105" customFormat="1" ht="48" customHeight="1" spans="1:4">
      <c r="A1" s="112" t="s">
        <v>1520</v>
      </c>
      <c r="B1" s="112"/>
      <c r="C1" s="112"/>
      <c r="D1" s="112"/>
    </row>
    <row r="2" s="106" customFormat="1" spans="1:7">
      <c r="A2" s="27"/>
      <c r="B2" s="113"/>
      <c r="D2" s="113" t="s">
        <v>38</v>
      </c>
      <c r="G2" s="113"/>
    </row>
    <row r="3" s="107" customFormat="1" ht="34.5" customHeight="1" spans="1:4">
      <c r="A3" s="29" t="s">
        <v>39</v>
      </c>
      <c r="B3" s="114" t="s">
        <v>1230</v>
      </c>
      <c r="C3" s="114"/>
      <c r="D3" s="114"/>
    </row>
    <row r="4" s="107" customFormat="1" ht="34.5" customHeight="1" spans="1:4">
      <c r="A4" s="29"/>
      <c r="B4" s="115" t="s">
        <v>1231</v>
      </c>
      <c r="C4" s="115" t="s">
        <v>1232</v>
      </c>
      <c r="D4" s="116" t="s">
        <v>1233</v>
      </c>
    </row>
    <row r="5" s="108" customFormat="1" ht="30.75" customHeight="1" spans="1:4">
      <c r="A5" s="117" t="s">
        <v>1521</v>
      </c>
      <c r="B5" s="118">
        <v>60000</v>
      </c>
      <c r="C5" s="118">
        <v>60000</v>
      </c>
      <c r="D5" s="118"/>
    </row>
    <row r="6" s="108" customFormat="1" ht="30.75" customHeight="1" spans="1:4">
      <c r="A6" s="117" t="s">
        <v>1522</v>
      </c>
      <c r="B6" s="118">
        <v>120000</v>
      </c>
      <c r="C6" s="118">
        <v>120000</v>
      </c>
      <c r="D6" s="118"/>
    </row>
    <row r="7" s="108" customFormat="1" ht="30.75" customHeight="1" spans="1:4">
      <c r="A7" s="117" t="s">
        <v>1523</v>
      </c>
      <c r="B7" s="118">
        <v>60000</v>
      </c>
      <c r="C7" s="118">
        <v>60000</v>
      </c>
      <c r="D7" s="118"/>
    </row>
    <row r="8" s="109" customFormat="1" ht="30.75" customHeight="1" spans="1:4">
      <c r="A8" s="119" t="s">
        <v>1524</v>
      </c>
      <c r="B8" s="118"/>
      <c r="C8" s="118"/>
      <c r="D8" s="118"/>
    </row>
    <row r="9" s="108" customFormat="1" ht="30.75" customHeight="1" spans="1:4">
      <c r="A9" s="117" t="s">
        <v>1525</v>
      </c>
      <c r="B9" s="118">
        <v>120000</v>
      </c>
      <c r="C9" s="118">
        <v>120000</v>
      </c>
      <c r="D9" s="118"/>
    </row>
    <row r="10" s="97" customFormat="1" ht="26.25" customHeight="1" spans="1:4">
      <c r="A10" s="120" t="s">
        <v>1526</v>
      </c>
      <c r="B10" s="118">
        <v>2283</v>
      </c>
      <c r="C10" s="118">
        <v>2283</v>
      </c>
      <c r="D10" s="121">
        <v>0</v>
      </c>
    </row>
    <row r="11" s="110" customFormat="1" ht="24.6" customHeight="1"/>
    <row r="12" ht="24.6" customHeight="1"/>
    <row r="13" ht="24.6" customHeight="1"/>
    <row r="14" ht="24.6" customHeight="1"/>
    <row r="15" ht="24.6" customHeight="1"/>
    <row r="16" ht="24.6" customHeight="1"/>
    <row r="17" ht="24.6" customHeight="1"/>
    <row r="18" ht="24.6" customHeight="1"/>
    <row r="19" ht="24.6" customHeight="1"/>
    <row r="20" ht="24.6" customHeight="1"/>
  </sheetData>
  <mergeCells count="3">
    <mergeCell ref="A1:D1"/>
    <mergeCell ref="B3:D3"/>
    <mergeCell ref="A3:A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workbookViewId="0">
      <selection activeCell="M17" sqref="M17"/>
    </sheetView>
  </sheetViews>
  <sheetFormatPr defaultColWidth="8.75" defaultRowHeight="14.25"/>
  <cols>
    <col min="1" max="5" width="9" style="14"/>
    <col min="6" max="6" width="26.375" style="14"/>
    <col min="7" max="32" width="9" style="14"/>
    <col min="33" max="16384" width="8.75" style="14"/>
  </cols>
  <sheetData>
    <row r="1" spans="10:11">
      <c r="J1" s="18"/>
      <c r="K1" s="18"/>
    </row>
    <row r="2" ht="71.25" customHeight="1" spans="1:11">
      <c r="A2" s="15"/>
      <c r="B2" s="15"/>
      <c r="C2" s="15"/>
      <c r="D2" s="16"/>
      <c r="E2" s="16"/>
      <c r="J2" s="19"/>
      <c r="K2" s="19"/>
    </row>
    <row r="3" ht="71.25" customHeight="1" spans="1:11">
      <c r="A3" s="15"/>
      <c r="B3" s="15"/>
      <c r="C3" s="15"/>
      <c r="D3" s="16"/>
      <c r="E3" s="16"/>
      <c r="J3" s="19"/>
      <c r="K3" s="19"/>
    </row>
    <row r="4" ht="157.5" customHeight="1" spans="1:11">
      <c r="A4" s="45" t="s">
        <v>1527</v>
      </c>
      <c r="B4" s="45"/>
      <c r="C4" s="45"/>
      <c r="D4" s="45"/>
      <c r="E4" s="45"/>
      <c r="F4" s="45"/>
      <c r="G4" s="45"/>
      <c r="H4" s="45"/>
      <c r="I4" s="45"/>
      <c r="J4" s="45"/>
      <c r="K4" s="45"/>
    </row>
    <row r="6" customHeight="1" spans="5:7">
      <c r="E6" s="46"/>
      <c r="F6" s="46"/>
      <c r="G6" s="46"/>
    </row>
    <row r="7" customHeight="1" spans="5:7">
      <c r="E7" s="46"/>
      <c r="F7" s="46"/>
      <c r="G7" s="46"/>
    </row>
    <row r="8" customHeight="1" spans="5:7">
      <c r="E8" s="46"/>
      <c r="F8" s="46"/>
      <c r="G8" s="46"/>
    </row>
    <row r="9" ht="6" customHeight="1" spans="1:11">
      <c r="A9" s="47"/>
      <c r="B9" s="47"/>
      <c r="C9" s="47"/>
      <c r="D9" s="47"/>
      <c r="E9" s="47"/>
      <c r="F9" s="47"/>
      <c r="G9" s="47"/>
      <c r="H9" s="47"/>
      <c r="I9" s="47"/>
      <c r="J9" s="47"/>
      <c r="K9" s="47"/>
    </row>
    <row r="10" hidden="1" spans="1:11">
      <c r="A10" s="47"/>
      <c r="B10" s="47"/>
      <c r="C10" s="47"/>
      <c r="D10" s="47"/>
      <c r="E10" s="47"/>
      <c r="F10" s="47"/>
      <c r="G10" s="47"/>
      <c r="H10" s="47"/>
      <c r="I10" s="47"/>
      <c r="J10" s="47"/>
      <c r="K10" s="47"/>
    </row>
    <row r="11" hidden="1" spans="1:11">
      <c r="A11" s="47"/>
      <c r="B11" s="47"/>
      <c r="C11" s="47"/>
      <c r="D11" s="47"/>
      <c r="E11" s="47"/>
      <c r="F11" s="47"/>
      <c r="G11" s="47"/>
      <c r="H11" s="47"/>
      <c r="I11" s="47"/>
      <c r="J11" s="47"/>
      <c r="K11" s="47"/>
    </row>
    <row r="12" hidden="1" spans="1:11">
      <c r="A12" s="47"/>
      <c r="B12" s="47"/>
      <c r="C12" s="47"/>
      <c r="D12" s="47"/>
      <c r="E12" s="47"/>
      <c r="F12" s="47"/>
      <c r="G12" s="47"/>
      <c r="H12" s="47"/>
      <c r="I12" s="47"/>
      <c r="J12" s="47"/>
      <c r="K12" s="47"/>
    </row>
    <row r="13" spans="1:11">
      <c r="A13" s="47"/>
      <c r="B13" s="47"/>
      <c r="C13" s="47"/>
      <c r="D13" s="47"/>
      <c r="E13" s="47"/>
      <c r="F13" s="47"/>
      <c r="G13" s="47"/>
      <c r="H13" s="47"/>
      <c r="I13" s="47"/>
      <c r="J13" s="47"/>
      <c r="K13" s="47"/>
    </row>
    <row r="14" spans="1:11">
      <c r="A14" s="47"/>
      <c r="B14" s="47"/>
      <c r="C14" s="47"/>
      <c r="D14" s="47"/>
      <c r="E14" s="47"/>
      <c r="F14" s="47"/>
      <c r="G14" s="47"/>
      <c r="H14" s="47"/>
      <c r="I14" s="47"/>
      <c r="J14" s="47"/>
      <c r="K14" s="47"/>
    </row>
    <row r="15" spans="1:11">
      <c r="A15" s="47"/>
      <c r="B15" s="47"/>
      <c r="C15" s="47"/>
      <c r="D15" s="47"/>
      <c r="E15" s="47"/>
      <c r="F15" s="47"/>
      <c r="G15" s="47"/>
      <c r="H15" s="47"/>
      <c r="I15" s="47"/>
      <c r="J15" s="47"/>
      <c r="K15" s="47"/>
    </row>
    <row r="16" spans="1:11">
      <c r="A16" s="47"/>
      <c r="B16" s="47"/>
      <c r="C16" s="47"/>
      <c r="D16" s="47"/>
      <c r="E16" s="47"/>
      <c r="F16" s="47"/>
      <c r="G16" s="47"/>
      <c r="H16" s="47"/>
      <c r="I16" s="47"/>
      <c r="J16" s="47"/>
      <c r="K16" s="47"/>
    </row>
    <row r="17" spans="1:11">
      <c r="A17" s="47"/>
      <c r="B17" s="47"/>
      <c r="C17" s="47"/>
      <c r="D17" s="47"/>
      <c r="E17" s="47"/>
      <c r="F17" s="47"/>
      <c r="G17" s="47"/>
      <c r="H17" s="47"/>
      <c r="I17" s="47"/>
      <c r="J17" s="47"/>
      <c r="K17" s="47"/>
    </row>
    <row r="22" ht="101.25" customHeight="1"/>
    <row r="23" ht="11.25" customHeight="1"/>
    <row r="26" ht="27" spans="6:6">
      <c r="F26" s="48"/>
    </row>
    <row r="28" ht="47.25" customHeight="1" spans="1:11">
      <c r="A28" s="49"/>
      <c r="B28" s="49"/>
      <c r="C28" s="49"/>
      <c r="D28" s="49"/>
      <c r="E28" s="49"/>
      <c r="F28" s="49"/>
      <c r="G28" s="49"/>
      <c r="H28" s="49"/>
      <c r="I28" s="49"/>
      <c r="J28" s="49"/>
      <c r="K28" s="49"/>
    </row>
    <row r="29" ht="35.25" spans="1:11">
      <c r="A29" s="49"/>
      <c r="B29" s="49"/>
      <c r="C29" s="49"/>
      <c r="D29" s="49"/>
      <c r="E29" s="49"/>
      <c r="F29" s="50"/>
      <c r="G29" s="49"/>
      <c r="H29" s="49"/>
      <c r="I29" s="49"/>
      <c r="J29" s="49"/>
      <c r="K29" s="49"/>
    </row>
    <row r="30" ht="35.25" spans="1:11">
      <c r="A30" s="49"/>
      <c r="B30" s="49"/>
      <c r="C30" s="49"/>
      <c r="D30" s="49"/>
      <c r="E30" s="49"/>
      <c r="F30" s="49"/>
      <c r="G30" s="49"/>
      <c r="H30" s="49"/>
      <c r="I30" s="49"/>
      <c r="J30" s="49"/>
      <c r="K30" s="49"/>
    </row>
    <row r="31" ht="35.25" spans="1:11">
      <c r="A31" s="49"/>
      <c r="B31" s="49"/>
      <c r="C31" s="49"/>
      <c r="D31" s="49"/>
      <c r="E31" s="49"/>
      <c r="F31" s="49"/>
      <c r="G31" s="49"/>
      <c r="H31" s="49"/>
      <c r="I31" s="49"/>
      <c r="J31" s="49"/>
      <c r="K31" s="49"/>
    </row>
    <row r="32" ht="35.25" spans="1:11">
      <c r="A32" s="49"/>
      <c r="B32" s="49"/>
      <c r="C32" s="49"/>
      <c r="D32" s="49"/>
      <c r="E32" s="49"/>
      <c r="F32" s="49"/>
      <c r="G32" s="49"/>
      <c r="H32" s="49"/>
      <c r="I32" s="49"/>
      <c r="J32" s="49"/>
      <c r="K32" s="49"/>
    </row>
    <row r="33" ht="15.75" spans="1:11">
      <c r="A33" s="51"/>
      <c r="B33" s="51"/>
      <c r="C33" s="51"/>
      <c r="D33" s="51"/>
      <c r="E33" s="51"/>
      <c r="F33" s="51"/>
      <c r="G33" s="51"/>
      <c r="H33" s="51"/>
      <c r="I33" s="51"/>
      <c r="J33" s="51"/>
      <c r="K33" s="51"/>
    </row>
    <row r="34" spans="1:11">
      <c r="A34" s="52"/>
      <c r="B34" s="52"/>
      <c r="C34" s="52"/>
      <c r="D34" s="52"/>
      <c r="E34" s="52"/>
      <c r="F34" s="52"/>
      <c r="G34" s="52"/>
      <c r="H34" s="52"/>
      <c r="I34" s="52"/>
      <c r="J34" s="52"/>
      <c r="K34" s="52"/>
    </row>
    <row r="35" ht="35.25" customHeight="1" spans="1:11">
      <c r="A35" s="52"/>
      <c r="B35" s="52"/>
      <c r="C35" s="52"/>
      <c r="D35" s="52"/>
      <c r="E35" s="52"/>
      <c r="F35" s="52"/>
      <c r="G35" s="52"/>
      <c r="H35" s="52"/>
      <c r="I35" s="52"/>
      <c r="J35" s="52"/>
      <c r="K35" s="52"/>
    </row>
    <row r="36" ht="3.75" customHeight="1" spans="6:11">
      <c r="F36" s="53"/>
      <c r="G36" s="53"/>
      <c r="H36" s="53"/>
      <c r="I36" s="53"/>
      <c r="J36" s="53"/>
      <c r="K36" s="53"/>
    </row>
    <row r="37" hidden="1" customHeight="1" spans="6:11">
      <c r="F37" s="53"/>
      <c r="G37" s="53"/>
      <c r="H37" s="53"/>
      <c r="I37" s="53"/>
      <c r="J37" s="53"/>
      <c r="K37" s="53"/>
    </row>
    <row r="38" hidden="1" customHeight="1" spans="6:11">
      <c r="F38" s="53"/>
      <c r="G38" s="53"/>
      <c r="H38" s="53"/>
      <c r="I38" s="53"/>
      <c r="J38" s="53"/>
      <c r="K38" s="53"/>
    </row>
    <row r="39" ht="23.25" customHeight="1" spans="6:11">
      <c r="F39" s="53"/>
      <c r="G39" s="53"/>
      <c r="H39" s="53"/>
      <c r="I39" s="53"/>
      <c r="J39" s="53"/>
      <c r="K39" s="53"/>
    </row>
  </sheetData>
  <mergeCells count="7">
    <mergeCell ref="J1:K1"/>
    <mergeCell ref="A2:C2"/>
    <mergeCell ref="J2:K2"/>
    <mergeCell ref="A4:K4"/>
    <mergeCell ref="A34:K35"/>
    <mergeCell ref="E6:G8"/>
    <mergeCell ref="A9:K17"/>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8"/>
  <sheetViews>
    <sheetView showGridLines="0" workbookViewId="0">
      <selection activeCell="A1" sqref="A1:F1"/>
    </sheetView>
  </sheetViews>
  <sheetFormatPr defaultColWidth="8.75" defaultRowHeight="14.25" outlineLevelCol="5"/>
  <cols>
    <col min="1" max="1" width="42.125" style="97" customWidth="1"/>
    <col min="2" max="2" width="17.875" style="97" customWidth="1"/>
    <col min="3" max="4" width="17.25" style="97" customWidth="1"/>
    <col min="5" max="6" width="15.5" style="97" customWidth="1"/>
    <col min="7" max="16384" width="8.75" style="97"/>
  </cols>
  <sheetData>
    <row r="1" ht="48" customHeight="1" spans="1:6">
      <c r="A1" s="98" t="s">
        <v>1528</v>
      </c>
      <c r="B1" s="98"/>
      <c r="C1" s="98"/>
      <c r="D1" s="98"/>
      <c r="E1" s="98"/>
      <c r="F1" s="98"/>
    </row>
    <row r="2" ht="15" customHeight="1" spans="1:6">
      <c r="A2" s="99"/>
      <c r="B2" s="99"/>
      <c r="C2" s="100"/>
      <c r="D2" s="100"/>
      <c r="F2" s="77" t="s">
        <v>38</v>
      </c>
    </row>
    <row r="3" ht="20.1" customHeight="1" spans="1:6">
      <c r="A3" s="29" t="s">
        <v>39</v>
      </c>
      <c r="B3" s="30" t="s">
        <v>1529</v>
      </c>
      <c r="C3" s="30" t="s">
        <v>41</v>
      </c>
      <c r="D3" s="30" t="s">
        <v>42</v>
      </c>
      <c r="E3" s="30" t="s">
        <v>1530</v>
      </c>
      <c r="F3" s="63" t="s">
        <v>1197</v>
      </c>
    </row>
    <row r="4" ht="20.1" customHeight="1" spans="1:6">
      <c r="A4" s="29"/>
      <c r="B4" s="31"/>
      <c r="C4" s="31"/>
      <c r="D4" s="31"/>
      <c r="E4" s="31"/>
      <c r="F4" s="67"/>
    </row>
    <row r="5" ht="30.75" customHeight="1" spans="1:6">
      <c r="A5" s="101" t="s">
        <v>1531</v>
      </c>
      <c r="B5" s="80">
        <f>SUM(B6:B10)</f>
        <v>60</v>
      </c>
      <c r="C5" s="80">
        <f>SUM(C6:C10)</f>
        <v>117</v>
      </c>
      <c r="D5" s="80">
        <f>SUM(D6:D10)</f>
        <v>118</v>
      </c>
      <c r="E5" s="81">
        <f>D5/C5</f>
        <v>1.00854700854701</v>
      </c>
      <c r="F5" s="80"/>
    </row>
    <row r="6" ht="30.75" customHeight="1" spans="1:6">
      <c r="A6" s="102" t="s">
        <v>1532</v>
      </c>
      <c r="B6" s="102">
        <v>60</v>
      </c>
      <c r="C6" s="80">
        <v>117</v>
      </c>
      <c r="D6" s="80">
        <v>118</v>
      </c>
      <c r="E6" s="81">
        <f>D6/C6</f>
        <v>1.00854700854701</v>
      </c>
      <c r="F6" s="80"/>
    </row>
    <row r="7" ht="30.75" customHeight="1" spans="1:6">
      <c r="A7" s="102" t="s">
        <v>1533</v>
      </c>
      <c r="B7" s="102"/>
      <c r="C7" s="88"/>
      <c r="D7" s="80"/>
      <c r="E7" s="80"/>
      <c r="F7" s="80"/>
    </row>
    <row r="8" ht="30.75" customHeight="1" spans="1:6">
      <c r="A8" s="102" t="s">
        <v>1534</v>
      </c>
      <c r="B8" s="102"/>
      <c r="C8" s="88"/>
      <c r="D8" s="80"/>
      <c r="E8" s="80"/>
      <c r="F8" s="80"/>
    </row>
    <row r="9" ht="30.75" customHeight="1" spans="1:6">
      <c r="A9" s="102" t="s">
        <v>1535</v>
      </c>
      <c r="B9" s="102"/>
      <c r="C9" s="80"/>
      <c r="D9" s="80"/>
      <c r="E9" s="80"/>
      <c r="F9" s="80"/>
    </row>
    <row r="10" ht="30.75" customHeight="1" spans="1:6">
      <c r="A10" s="103" t="s">
        <v>1536</v>
      </c>
      <c r="B10" s="103"/>
      <c r="C10" s="103"/>
      <c r="D10" s="103"/>
      <c r="E10" s="80"/>
      <c r="F10" s="103"/>
    </row>
    <row r="11" ht="30.75" customHeight="1" spans="1:6">
      <c r="A11" s="101" t="s">
        <v>1531</v>
      </c>
      <c r="B11" s="80">
        <f>B5</f>
        <v>60</v>
      </c>
      <c r="C11" s="80">
        <f>C5</f>
        <v>117</v>
      </c>
      <c r="D11" s="80">
        <v>118</v>
      </c>
      <c r="E11" s="80"/>
      <c r="F11" s="80"/>
    </row>
    <row r="12" ht="30.75" customHeight="1" spans="1:6">
      <c r="A12" s="104" t="s">
        <v>1537</v>
      </c>
      <c r="B12" s="104"/>
      <c r="C12" s="79">
        <v>23</v>
      </c>
      <c r="D12" s="80">
        <v>23</v>
      </c>
      <c r="E12" s="80"/>
      <c r="F12" s="80"/>
    </row>
    <row r="13" ht="30.75" customHeight="1" spans="1:6">
      <c r="A13" s="104" t="s">
        <v>1538</v>
      </c>
      <c r="B13" s="104"/>
      <c r="C13" s="79"/>
      <c r="D13" s="80"/>
      <c r="E13" s="80"/>
      <c r="F13" s="80"/>
    </row>
    <row r="14" ht="30.75" customHeight="1" spans="1:6">
      <c r="A14" s="104" t="s">
        <v>1539</v>
      </c>
      <c r="B14" s="104"/>
      <c r="C14" s="79">
        <v>-67</v>
      </c>
      <c r="D14" s="80">
        <v>-68</v>
      </c>
      <c r="E14" s="80"/>
      <c r="F14" s="80"/>
    </row>
    <row r="15" ht="30.75" customHeight="1" spans="1:6">
      <c r="A15" s="101" t="s">
        <v>1540</v>
      </c>
      <c r="B15" s="80">
        <f>SUM(B11:B14)</f>
        <v>60</v>
      </c>
      <c r="C15" s="80">
        <f>SUM(C11:C14)</f>
        <v>73</v>
      </c>
      <c r="D15" s="80">
        <f>SUM(D11:D14)</f>
        <v>73</v>
      </c>
      <c r="E15" s="80"/>
      <c r="F15" s="80"/>
    </row>
    <row r="16" ht="30.75" customHeight="1"/>
    <row r="17" ht="30.75" customHeight="1"/>
    <row r="18" ht="30.75" customHeight="1"/>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showGridLines="0" workbookViewId="0">
      <selection activeCell="B5" sqref="B5"/>
    </sheetView>
  </sheetViews>
  <sheetFormatPr defaultColWidth="8.75" defaultRowHeight="14.25" outlineLevelCol="5"/>
  <cols>
    <col min="1" max="1" width="39.75"/>
    <col min="2" max="2" width="17" customWidth="1"/>
    <col min="3" max="6" width="16.625" customWidth="1"/>
  </cols>
  <sheetData>
    <row r="1" ht="48" customHeight="1" spans="1:6">
      <c r="A1" s="74" t="s">
        <v>1541</v>
      </c>
      <c r="B1" s="74"/>
      <c r="C1" s="74"/>
      <c r="D1" s="74"/>
      <c r="E1" s="74"/>
      <c r="F1" s="74"/>
    </row>
    <row r="2" ht="15" customHeight="1" spans="1:6">
      <c r="A2" s="27"/>
      <c r="B2" s="27"/>
      <c r="C2" s="75"/>
      <c r="D2" s="76"/>
      <c r="F2" s="77" t="s">
        <v>38</v>
      </c>
    </row>
    <row r="3" ht="20.1" customHeight="1" spans="1:6">
      <c r="A3" s="29" t="s">
        <v>39</v>
      </c>
      <c r="B3" s="30" t="s">
        <v>1529</v>
      </c>
      <c r="C3" s="30" t="s">
        <v>41</v>
      </c>
      <c r="D3" s="30" t="s">
        <v>42</v>
      </c>
      <c r="E3" s="30" t="s">
        <v>1530</v>
      </c>
      <c r="F3" s="63" t="s">
        <v>1197</v>
      </c>
    </row>
    <row r="4" ht="20.1" customHeight="1" spans="1:6">
      <c r="A4" s="29"/>
      <c r="B4" s="31"/>
      <c r="C4" s="31"/>
      <c r="D4" s="31"/>
      <c r="E4" s="31"/>
      <c r="F4" s="67"/>
    </row>
    <row r="5" ht="33" customHeight="1" spans="1:6">
      <c r="A5" s="93" t="s">
        <v>1542</v>
      </c>
      <c r="B5" s="80">
        <v>60</v>
      </c>
      <c r="C5" s="80">
        <f>SUM(C6:C10)</f>
        <v>73</v>
      </c>
      <c r="D5" s="80">
        <v>50</v>
      </c>
      <c r="E5" s="81">
        <f>D5/C5</f>
        <v>0.684931506849315</v>
      </c>
      <c r="F5" s="94"/>
    </row>
    <row r="6" ht="33" customHeight="1" spans="1:6">
      <c r="A6" s="95" t="s">
        <v>1543</v>
      </c>
      <c r="B6" s="80">
        <v>60</v>
      </c>
      <c r="C6" s="80">
        <v>73</v>
      </c>
      <c r="D6" s="80">
        <v>50</v>
      </c>
      <c r="E6" s="81">
        <f>D6/C6</f>
        <v>0.684931506849315</v>
      </c>
      <c r="F6" s="94"/>
    </row>
    <row r="7" ht="33" customHeight="1" spans="1:6">
      <c r="A7" s="95" t="s">
        <v>1544</v>
      </c>
      <c r="B7" s="95"/>
      <c r="C7" s="80"/>
      <c r="D7" s="80"/>
      <c r="E7" s="81"/>
      <c r="F7" s="94"/>
    </row>
    <row r="8" ht="33" customHeight="1" spans="1:6">
      <c r="A8" s="95" t="s">
        <v>1545</v>
      </c>
      <c r="B8" s="95"/>
      <c r="C8" s="80"/>
      <c r="D8" s="80"/>
      <c r="E8" s="81"/>
      <c r="F8" s="94"/>
    </row>
    <row r="9" ht="33" customHeight="1" spans="1:6">
      <c r="A9" s="95" t="s">
        <v>1546</v>
      </c>
      <c r="B9" s="95"/>
      <c r="C9" s="80"/>
      <c r="D9" s="80"/>
      <c r="E9" s="81"/>
      <c r="F9" s="94"/>
    </row>
    <row r="10" ht="33.75" customHeight="1" spans="1:6">
      <c r="A10" s="95" t="s">
        <v>1547</v>
      </c>
      <c r="B10" s="95"/>
      <c r="C10" s="79"/>
      <c r="D10" s="89"/>
      <c r="E10" s="81"/>
      <c r="F10" s="96"/>
    </row>
    <row r="11" ht="33" customHeight="1" spans="1:6">
      <c r="A11" s="93" t="s">
        <v>1540</v>
      </c>
      <c r="B11" s="80">
        <f>'19国资全区收入'!B15</f>
        <v>60</v>
      </c>
      <c r="C11" s="80">
        <f>'19国资全区收入'!C15</f>
        <v>73</v>
      </c>
      <c r="D11" s="80">
        <f>'19国资全区收入'!D15</f>
        <v>73</v>
      </c>
      <c r="E11" s="81"/>
      <c r="F11" s="94"/>
    </row>
    <row r="12" ht="33" customHeight="1" spans="1:6">
      <c r="A12" s="95" t="s">
        <v>1548</v>
      </c>
      <c r="B12" s="80">
        <f>B5</f>
        <v>60</v>
      </c>
      <c r="C12" s="80">
        <f>C5</f>
        <v>73</v>
      </c>
      <c r="D12" s="80">
        <f>D5</f>
        <v>50</v>
      </c>
      <c r="E12" s="81"/>
      <c r="F12" s="94"/>
    </row>
    <row r="13" ht="33" customHeight="1" spans="1:6">
      <c r="A13" s="9" t="s">
        <v>1549</v>
      </c>
      <c r="B13" s="80">
        <f>B11-B12</f>
        <v>0</v>
      </c>
      <c r="C13" s="80">
        <f>C11-C12</f>
        <v>0</v>
      </c>
      <c r="D13" s="80">
        <f>D11-D12</f>
        <v>23</v>
      </c>
      <c r="E13" s="81"/>
      <c r="F13" s="94"/>
    </row>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4"/>
  <sheetViews>
    <sheetView showGridLines="0" workbookViewId="0">
      <selection activeCell="A1" sqref="A1:F1"/>
    </sheetView>
  </sheetViews>
  <sheetFormatPr defaultColWidth="8.75" defaultRowHeight="14.25" outlineLevelCol="5"/>
  <cols>
    <col min="1" max="1" width="42.125" customWidth="1"/>
    <col min="2" max="2" width="16.875" customWidth="1"/>
    <col min="3" max="3" width="17.25" customWidth="1"/>
    <col min="4" max="6" width="15.5" customWidth="1"/>
  </cols>
  <sheetData>
    <row r="1" ht="48" customHeight="1" spans="1:6">
      <c r="A1" s="74" t="s">
        <v>1550</v>
      </c>
      <c r="B1" s="74"/>
      <c r="C1" s="74"/>
      <c r="D1" s="74"/>
      <c r="E1" s="74"/>
      <c r="F1" s="74"/>
    </row>
    <row r="2" ht="15" customHeight="1" spans="1:6">
      <c r="A2" s="27"/>
      <c r="B2" s="27"/>
      <c r="C2" s="75"/>
      <c r="F2" s="77" t="s">
        <v>38</v>
      </c>
    </row>
    <row r="3" ht="20.1" customHeight="1" spans="1:6">
      <c r="A3" s="29" t="s">
        <v>39</v>
      </c>
      <c r="B3" s="30" t="s">
        <v>1529</v>
      </c>
      <c r="C3" s="29" t="s">
        <v>41</v>
      </c>
      <c r="D3" s="29" t="s">
        <v>42</v>
      </c>
      <c r="E3" s="30" t="s">
        <v>1530</v>
      </c>
      <c r="F3" s="86" t="s">
        <v>1197</v>
      </c>
    </row>
    <row r="4" ht="20.1" customHeight="1" spans="1:6">
      <c r="A4" s="29"/>
      <c r="B4" s="31"/>
      <c r="C4" s="29"/>
      <c r="D4" s="29"/>
      <c r="E4" s="31"/>
      <c r="F4" s="86"/>
    </row>
    <row r="5" ht="30.75" customHeight="1" spans="1:6">
      <c r="A5" s="87" t="s">
        <v>1551</v>
      </c>
      <c r="B5" s="79">
        <v>60</v>
      </c>
      <c r="C5" s="80">
        <v>117</v>
      </c>
      <c r="D5" s="79">
        <v>118</v>
      </c>
      <c r="E5" s="81">
        <f>D5/C5</f>
        <v>1.00854700854701</v>
      </c>
      <c r="F5" s="80"/>
    </row>
    <row r="6" ht="30.75" customHeight="1" spans="1:6">
      <c r="A6" s="83" t="s">
        <v>1552</v>
      </c>
      <c r="B6" s="79">
        <v>60</v>
      </c>
      <c r="C6" s="80">
        <v>117</v>
      </c>
      <c r="D6" s="79">
        <v>118</v>
      </c>
      <c r="E6" s="81">
        <f>D6/C6</f>
        <v>1.00854700854701</v>
      </c>
      <c r="F6" s="80"/>
    </row>
    <row r="7" ht="30.75" customHeight="1" spans="1:6">
      <c r="A7" s="90" t="s">
        <v>1553</v>
      </c>
      <c r="B7" s="90"/>
      <c r="C7" s="80"/>
      <c r="D7" s="80"/>
      <c r="E7" s="81"/>
      <c r="F7" s="80"/>
    </row>
    <row r="8" ht="30.75" customHeight="1" spans="1:6">
      <c r="A8" s="84" t="s">
        <v>1554</v>
      </c>
      <c r="B8" s="84"/>
      <c r="C8" s="80"/>
      <c r="D8" s="80"/>
      <c r="E8" s="81"/>
      <c r="F8" s="80"/>
    </row>
    <row r="9" ht="30.75" customHeight="1" spans="1:6">
      <c r="A9" s="90" t="s">
        <v>1555</v>
      </c>
      <c r="B9" s="90"/>
      <c r="C9" s="80"/>
      <c r="D9" s="80"/>
      <c r="E9" s="81"/>
      <c r="F9" s="80"/>
    </row>
    <row r="10" ht="30.75" customHeight="1" spans="1:6">
      <c r="A10" s="90" t="s">
        <v>1556</v>
      </c>
      <c r="B10" s="79">
        <v>60</v>
      </c>
      <c r="C10" s="80"/>
      <c r="D10" s="79"/>
      <c r="E10" s="81"/>
      <c r="F10" s="80"/>
    </row>
    <row r="11" ht="30.75" customHeight="1" spans="1:6">
      <c r="A11" s="91" t="s">
        <v>1216</v>
      </c>
      <c r="B11" s="91"/>
      <c r="C11" s="80"/>
      <c r="D11" s="80"/>
      <c r="E11" s="81"/>
      <c r="F11" s="80"/>
    </row>
    <row r="12" ht="30.75" customHeight="1" spans="1:6">
      <c r="A12" s="92" t="s">
        <v>1557</v>
      </c>
      <c r="B12" s="91"/>
      <c r="C12" s="80">
        <v>117</v>
      </c>
      <c r="D12" s="79">
        <v>118</v>
      </c>
      <c r="E12" s="81">
        <f>D12/C12</f>
        <v>1.00854700854701</v>
      </c>
      <c r="F12" s="80"/>
    </row>
    <row r="13" ht="30.75" customHeight="1" spans="1:6">
      <c r="A13" s="83" t="s">
        <v>1558</v>
      </c>
      <c r="B13" s="83"/>
      <c r="C13" s="80"/>
      <c r="D13" s="80"/>
      <c r="E13" s="80"/>
      <c r="F13" s="80"/>
    </row>
    <row r="14" ht="30.75" customHeight="1" spans="1:6">
      <c r="A14" s="91" t="s">
        <v>1216</v>
      </c>
      <c r="B14" s="91"/>
      <c r="C14" s="80"/>
      <c r="D14" s="80"/>
      <c r="E14" s="80"/>
      <c r="F14" s="80"/>
    </row>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5"/>
  <sheetViews>
    <sheetView workbookViewId="0">
      <selection activeCell="A3" sqref="A3"/>
    </sheetView>
  </sheetViews>
  <sheetFormatPr defaultColWidth="9" defaultRowHeight="15.75"/>
  <cols>
    <col min="1" max="16384" width="9" style="282"/>
  </cols>
  <sheetData>
    <row r="1" s="282" customFormat="1" ht="33.75" customHeight="1" spans="1:13">
      <c r="A1" s="285" t="s">
        <v>1</v>
      </c>
      <c r="B1" s="285"/>
      <c r="C1" s="285"/>
      <c r="D1" s="285"/>
      <c r="E1" s="285"/>
      <c r="F1" s="285"/>
      <c r="G1" s="285"/>
      <c r="H1" s="285"/>
      <c r="I1" s="285"/>
      <c r="J1" s="288"/>
      <c r="K1" s="288"/>
      <c r="L1" s="288"/>
      <c r="M1" s="288"/>
    </row>
    <row r="2" s="283" customFormat="1" ht="23.1" customHeight="1" spans="1:1">
      <c r="A2" s="286" t="s">
        <v>2</v>
      </c>
    </row>
    <row r="3" s="283" customFormat="1" ht="23.1" customHeight="1" spans="1:2">
      <c r="A3" s="284" t="s">
        <v>3</v>
      </c>
      <c r="B3" s="284"/>
    </row>
    <row r="4" s="283" customFormat="1" ht="23.1" customHeight="1" spans="1:2">
      <c r="A4" s="284" t="s">
        <v>4</v>
      </c>
      <c r="B4" s="284"/>
    </row>
    <row r="5" s="283" customFormat="1" ht="23.1" customHeight="1" spans="1:2">
      <c r="A5" s="284" t="s">
        <v>5</v>
      </c>
      <c r="B5" s="284"/>
    </row>
    <row r="6" s="283" customFormat="1" ht="23.1" customHeight="1" spans="1:2">
      <c r="A6" s="284" t="s">
        <v>6</v>
      </c>
      <c r="B6" s="284"/>
    </row>
    <row r="7" s="283" customFormat="1" ht="23.1" customHeight="1" spans="1:2">
      <c r="A7" s="284" t="s">
        <v>7</v>
      </c>
      <c r="B7" s="284"/>
    </row>
    <row r="8" s="283" customFormat="1" ht="23.1" customHeight="1" spans="1:2">
      <c r="A8" s="284" t="s">
        <v>8</v>
      </c>
      <c r="B8" s="284"/>
    </row>
    <row r="9" s="283" customFormat="1" ht="23.1" customHeight="1" spans="1:2">
      <c r="A9" s="284" t="s">
        <v>9</v>
      </c>
      <c r="B9" s="284"/>
    </row>
    <row r="10" s="283" customFormat="1" ht="23.1" customHeight="1" spans="1:2">
      <c r="A10" s="284" t="s">
        <v>10</v>
      </c>
      <c r="B10" s="284"/>
    </row>
    <row r="11" s="283" customFormat="1" ht="23.1" customHeight="1" spans="1:2">
      <c r="A11" s="284" t="s">
        <v>11</v>
      </c>
      <c r="B11" s="284"/>
    </row>
    <row r="12" s="283" customFormat="1" ht="23.1" customHeight="1" spans="1:2">
      <c r="A12" s="284" t="s">
        <v>12</v>
      </c>
      <c r="B12" s="284"/>
    </row>
    <row r="13" s="283" customFormat="1" ht="23.1" customHeight="1" spans="1:2">
      <c r="A13" s="284" t="s">
        <v>13</v>
      </c>
      <c r="B13" s="284"/>
    </row>
    <row r="14" s="283" customFormat="1" ht="23.1" customHeight="1" spans="1:2">
      <c r="A14" s="284" t="s">
        <v>14</v>
      </c>
      <c r="B14" s="284"/>
    </row>
    <row r="15" s="283" customFormat="1" ht="23.1" customHeight="1" spans="1:1">
      <c r="A15" s="286" t="s">
        <v>15</v>
      </c>
    </row>
    <row r="16" s="283" customFormat="1" ht="23.1" customHeight="1" spans="1:2">
      <c r="A16" s="284" t="s">
        <v>16</v>
      </c>
      <c r="B16" s="284"/>
    </row>
    <row r="17" s="283" customFormat="1" ht="23.1" customHeight="1" spans="1:2">
      <c r="A17" s="284" t="s">
        <v>17</v>
      </c>
      <c r="B17" s="284"/>
    </row>
    <row r="18" s="283" customFormat="1" ht="23.1" customHeight="1" spans="1:2">
      <c r="A18" s="284" t="s">
        <v>18</v>
      </c>
      <c r="B18" s="284"/>
    </row>
    <row r="19" s="283" customFormat="1" ht="23.1" customHeight="1" spans="1:2">
      <c r="A19" s="284" t="s">
        <v>19</v>
      </c>
      <c r="B19" s="284"/>
    </row>
    <row r="20" s="283" customFormat="1" ht="23.1" customHeight="1" spans="1:2">
      <c r="A20" s="284" t="s">
        <v>20</v>
      </c>
      <c r="B20" s="284"/>
    </row>
    <row r="21" s="283" customFormat="1" ht="23.1" customHeight="1" spans="1:2">
      <c r="A21" s="284" t="s">
        <v>21</v>
      </c>
      <c r="B21" s="284"/>
    </row>
    <row r="22" s="283" customFormat="1" ht="23.1" customHeight="1" spans="1:2">
      <c r="A22" s="284" t="s">
        <v>22</v>
      </c>
      <c r="B22" s="284"/>
    </row>
    <row r="23" s="283" customFormat="1" ht="23.1" customHeight="1" spans="1:2">
      <c r="A23" s="284" t="s">
        <v>23</v>
      </c>
      <c r="B23" s="284"/>
    </row>
    <row r="24" s="283" customFormat="1" ht="23.1" customHeight="1" spans="1:1">
      <c r="A24" s="286" t="s">
        <v>24</v>
      </c>
    </row>
    <row r="25" s="283" customFormat="1" ht="23.1" customHeight="1" spans="1:2">
      <c r="A25" s="284" t="s">
        <v>25</v>
      </c>
      <c r="B25" s="284"/>
    </row>
    <row r="26" s="283" customFormat="1" ht="23.1" customHeight="1" spans="1:2">
      <c r="A26" s="284" t="s">
        <v>26</v>
      </c>
      <c r="B26" s="284"/>
    </row>
    <row r="27" s="283" customFormat="1" ht="23.1" customHeight="1" spans="1:2">
      <c r="A27" s="284" t="s">
        <v>27</v>
      </c>
      <c r="B27" s="284"/>
    </row>
    <row r="28" s="283" customFormat="1" ht="23.1" customHeight="1" spans="1:2">
      <c r="A28" s="284" t="s">
        <v>28</v>
      </c>
      <c r="B28" s="284"/>
    </row>
    <row r="29" s="283" customFormat="1" ht="23.1" customHeight="1" spans="1:2">
      <c r="A29" s="284" t="s">
        <v>29</v>
      </c>
      <c r="B29" s="284"/>
    </row>
    <row r="30" s="283" customFormat="1" ht="23.1" customHeight="1" spans="1:2">
      <c r="A30" s="284" t="s">
        <v>30</v>
      </c>
      <c r="B30" s="284"/>
    </row>
    <row r="31" s="283" customFormat="1" ht="23.1" customHeight="1" spans="1:2">
      <c r="A31" s="286" t="s">
        <v>31</v>
      </c>
      <c r="B31" s="284"/>
    </row>
    <row r="32" s="283" customFormat="1" ht="23.1" customHeight="1" spans="1:2">
      <c r="A32" s="284" t="s">
        <v>32</v>
      </c>
      <c r="B32" s="284"/>
    </row>
    <row r="33" s="283" customFormat="1" ht="23.1" customHeight="1" spans="1:2">
      <c r="A33" s="284" t="s">
        <v>33</v>
      </c>
      <c r="B33" s="286"/>
    </row>
    <row r="34" s="282" customFormat="1" ht="18.75" spans="1:1">
      <c r="A34" s="287" t="s">
        <v>34</v>
      </c>
    </row>
    <row r="35" s="284" customFormat="1" ht="18.75" spans="1:1">
      <c r="A35" s="284" t="s">
        <v>35</v>
      </c>
    </row>
  </sheetData>
  <mergeCells count="1">
    <mergeCell ref="A1:I1"/>
  </mergeCells>
  <pageMargins left="0.75" right="0.75" top="1" bottom="1" header="0.509722222222222" footer="0.509722222222222"/>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9"/>
  <sheetViews>
    <sheetView showGridLines="0" workbookViewId="0">
      <selection activeCell="A1" sqref="A1:F1"/>
    </sheetView>
  </sheetViews>
  <sheetFormatPr defaultColWidth="8.75" defaultRowHeight="14.25" outlineLevelCol="5"/>
  <cols>
    <col min="1" max="1" width="34.875" customWidth="1"/>
    <col min="2" max="2" width="17.125" customWidth="1"/>
    <col min="3" max="6" width="16.625" customWidth="1"/>
  </cols>
  <sheetData>
    <row r="1" ht="48" customHeight="1" spans="1:6">
      <c r="A1" s="74" t="s">
        <v>1559</v>
      </c>
      <c r="B1" s="74"/>
      <c r="C1" s="74"/>
      <c r="D1" s="74"/>
      <c r="E1" s="74"/>
      <c r="F1" s="74"/>
    </row>
    <row r="2" ht="15" customHeight="1" spans="1:6">
      <c r="A2" s="27"/>
      <c r="B2" s="27"/>
      <c r="C2" s="75"/>
      <c r="D2" s="76"/>
      <c r="F2" s="77" t="s">
        <v>38</v>
      </c>
    </row>
    <row r="3" ht="20.1" customHeight="1" spans="1:6">
      <c r="A3" s="29" t="s">
        <v>39</v>
      </c>
      <c r="B3" s="30" t="s">
        <v>1529</v>
      </c>
      <c r="C3" s="29" t="s">
        <v>41</v>
      </c>
      <c r="D3" s="29" t="s">
        <v>42</v>
      </c>
      <c r="E3" s="30" t="s">
        <v>1530</v>
      </c>
      <c r="F3" s="86" t="s">
        <v>1197</v>
      </c>
    </row>
    <row r="4" ht="20.1" customHeight="1" spans="1:6">
      <c r="A4" s="29"/>
      <c r="B4" s="31"/>
      <c r="C4" s="29"/>
      <c r="D4" s="29"/>
      <c r="E4" s="31"/>
      <c r="F4" s="86"/>
    </row>
    <row r="5" ht="33" customHeight="1" spans="1:6">
      <c r="A5" s="87" t="s">
        <v>1560</v>
      </c>
      <c r="B5" s="79">
        <v>60</v>
      </c>
      <c r="C5" s="79">
        <v>73</v>
      </c>
      <c r="D5" s="80">
        <v>50</v>
      </c>
      <c r="E5" s="81">
        <f t="shared" ref="E5:E9" si="0">D5/C5</f>
        <v>0.684931506849315</v>
      </c>
      <c r="F5" s="80"/>
    </row>
    <row r="6" ht="33" customHeight="1" spans="1:6">
      <c r="A6" s="82" t="s">
        <v>1561</v>
      </c>
      <c r="B6" s="79">
        <v>60</v>
      </c>
      <c r="C6" s="79">
        <v>73</v>
      </c>
      <c r="D6" s="80">
        <v>50</v>
      </c>
      <c r="E6" s="81">
        <f t="shared" si="0"/>
        <v>0.684931506849315</v>
      </c>
      <c r="F6" s="80"/>
    </row>
    <row r="7" ht="33" customHeight="1" spans="1:6">
      <c r="A7" s="83" t="s">
        <v>1562</v>
      </c>
      <c r="B7" s="80"/>
      <c r="C7" s="80"/>
      <c r="D7" s="80"/>
      <c r="E7" s="80"/>
      <c r="F7" s="80"/>
    </row>
    <row r="8" ht="33" customHeight="1" spans="1:6">
      <c r="A8" s="84" t="s">
        <v>1563</v>
      </c>
      <c r="B8" s="80"/>
      <c r="C8" s="80"/>
      <c r="D8" s="80"/>
      <c r="E8" s="80"/>
      <c r="F8" s="80"/>
    </row>
    <row r="9" ht="33" customHeight="1" spans="1:6">
      <c r="A9" s="82" t="s">
        <v>1564</v>
      </c>
      <c r="B9" s="79">
        <v>60</v>
      </c>
      <c r="C9" s="79">
        <v>73</v>
      </c>
      <c r="D9" s="79">
        <v>50</v>
      </c>
      <c r="E9" s="81">
        <f t="shared" si="0"/>
        <v>0.684931506849315</v>
      </c>
      <c r="F9" s="80"/>
    </row>
    <row r="10" ht="33" customHeight="1" spans="1:6">
      <c r="A10" s="82" t="s">
        <v>1565</v>
      </c>
      <c r="B10" s="82"/>
      <c r="C10" s="80"/>
      <c r="D10" s="80"/>
      <c r="E10" s="80"/>
      <c r="F10" s="80"/>
    </row>
    <row r="11" ht="33" customHeight="1" spans="1:6">
      <c r="A11" s="84" t="s">
        <v>1566</v>
      </c>
      <c r="B11" s="84"/>
      <c r="C11" s="80"/>
      <c r="D11" s="80"/>
      <c r="E11" s="80"/>
      <c r="F11" s="80"/>
    </row>
    <row r="12" ht="33" customHeight="1" spans="1:6">
      <c r="A12" s="84" t="s">
        <v>1563</v>
      </c>
      <c r="B12" s="84"/>
      <c r="C12" s="80"/>
      <c r="D12" s="80"/>
      <c r="E12" s="80"/>
      <c r="F12" s="80"/>
    </row>
    <row r="13" ht="33" customHeight="1" spans="1:6">
      <c r="A13" s="84" t="s">
        <v>1567</v>
      </c>
      <c r="B13" s="84"/>
      <c r="C13" s="80"/>
      <c r="D13" s="80"/>
      <c r="E13" s="80"/>
      <c r="F13" s="80"/>
    </row>
    <row r="14" ht="33" customHeight="1" spans="1:6">
      <c r="A14" s="84" t="s">
        <v>1563</v>
      </c>
      <c r="B14" s="84"/>
      <c r="C14" s="80"/>
      <c r="D14" s="80"/>
      <c r="E14" s="80"/>
      <c r="F14" s="80"/>
    </row>
    <row r="15" ht="33" customHeight="1" spans="1:6">
      <c r="A15" s="84" t="s">
        <v>1568</v>
      </c>
      <c r="B15" s="84"/>
      <c r="C15" s="80"/>
      <c r="D15" s="80"/>
      <c r="E15" s="80"/>
      <c r="F15" s="80"/>
    </row>
    <row r="16" ht="33.75" customHeight="1" spans="1:6">
      <c r="A16" s="83" t="s">
        <v>1569</v>
      </c>
      <c r="B16" s="83"/>
      <c r="C16" s="88"/>
      <c r="D16" s="89"/>
      <c r="E16" s="89"/>
      <c r="F16" s="88"/>
    </row>
    <row r="17" ht="33.75" customHeight="1" spans="1:6">
      <c r="A17" s="83" t="s">
        <v>1570</v>
      </c>
      <c r="B17" s="83"/>
      <c r="C17" s="88"/>
      <c r="D17" s="89"/>
      <c r="E17" s="89"/>
      <c r="F17" s="88"/>
    </row>
    <row r="18" ht="33.75" customHeight="1" spans="1:6">
      <c r="A18" s="84" t="s">
        <v>1571</v>
      </c>
      <c r="B18" s="84"/>
      <c r="C18" s="88"/>
      <c r="D18" s="89"/>
      <c r="E18" s="89"/>
      <c r="F18" s="88"/>
    </row>
    <row r="19" ht="33.75" customHeight="1" spans="1:6">
      <c r="A19" s="84" t="s">
        <v>1563</v>
      </c>
      <c r="B19" s="84"/>
      <c r="C19" s="88"/>
      <c r="D19" s="89"/>
      <c r="E19" s="89"/>
      <c r="F19" s="88"/>
    </row>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1"/>
  <sheetViews>
    <sheetView workbookViewId="0">
      <selection activeCell="C14" sqref="C14"/>
    </sheetView>
  </sheetViews>
  <sheetFormatPr defaultColWidth="9" defaultRowHeight="14.25" outlineLevelCol="3"/>
  <cols>
    <col min="1" max="1" width="40.875" customWidth="1"/>
    <col min="2" max="2" width="17.2" customWidth="1"/>
    <col min="3" max="3" width="18.7" customWidth="1"/>
    <col min="4" max="4" width="20.3" customWidth="1"/>
  </cols>
  <sheetData>
    <row r="1" ht="48" customHeight="1" spans="1:4">
      <c r="A1" s="74" t="s">
        <v>1572</v>
      </c>
      <c r="B1" s="74"/>
      <c r="C1" s="74"/>
      <c r="D1" s="74"/>
    </row>
    <row r="2" ht="15" customHeight="1" spans="1:4">
      <c r="A2" s="27"/>
      <c r="B2" s="75"/>
      <c r="C2" s="76"/>
      <c r="D2" s="77" t="s">
        <v>38</v>
      </c>
    </row>
    <row r="3" ht="20.1" customHeight="1" spans="1:4">
      <c r="A3" s="29" t="s">
        <v>39</v>
      </c>
      <c r="B3" s="29" t="s">
        <v>41</v>
      </c>
      <c r="C3" s="29" t="s">
        <v>42</v>
      </c>
      <c r="D3" s="29" t="s">
        <v>1530</v>
      </c>
    </row>
    <row r="4" ht="20.1" customHeight="1" spans="1:4">
      <c r="A4" s="29"/>
      <c r="B4" s="29"/>
      <c r="C4" s="29"/>
      <c r="D4" s="29"/>
    </row>
    <row r="5" ht="30" customHeight="1" spans="1:4">
      <c r="A5" s="78" t="s">
        <v>1560</v>
      </c>
      <c r="B5" s="79">
        <v>73</v>
      </c>
      <c r="C5" s="80">
        <v>50</v>
      </c>
      <c r="D5" s="81">
        <f t="shared" ref="D5:D9" si="0">C5/B5</f>
        <v>0.684931506849315</v>
      </c>
    </row>
    <row r="6" ht="30" customHeight="1" spans="1:4">
      <c r="A6" s="82" t="s">
        <v>1561</v>
      </c>
      <c r="B6" s="79">
        <v>73</v>
      </c>
      <c r="C6" s="80">
        <v>50</v>
      </c>
      <c r="D6" s="81">
        <f t="shared" si="0"/>
        <v>0.684931506849315</v>
      </c>
    </row>
    <row r="7" ht="30" customHeight="1" spans="1:4">
      <c r="A7" s="83" t="s">
        <v>1562</v>
      </c>
      <c r="B7" s="80"/>
      <c r="C7" s="80"/>
      <c r="D7" s="80"/>
    </row>
    <row r="8" ht="30" customHeight="1" spans="1:4">
      <c r="A8" s="84" t="s">
        <v>1563</v>
      </c>
      <c r="B8" s="80"/>
      <c r="C8" s="80"/>
      <c r="D8" s="80"/>
    </row>
    <row r="9" ht="30" customHeight="1" spans="1:4">
      <c r="A9" s="82" t="s">
        <v>1564</v>
      </c>
      <c r="B9" s="79">
        <v>73</v>
      </c>
      <c r="C9" s="79">
        <v>50</v>
      </c>
      <c r="D9" s="81">
        <f t="shared" si="0"/>
        <v>0.684931506849315</v>
      </c>
    </row>
    <row r="10" spans="1:1">
      <c r="A10" s="85"/>
    </row>
    <row r="11" ht="15" spans="1:1">
      <c r="A11" s="24"/>
    </row>
  </sheetData>
  <mergeCells count="5">
    <mergeCell ref="A1:D1"/>
    <mergeCell ref="A3:A4"/>
    <mergeCell ref="B3:B4"/>
    <mergeCell ref="C3:C4"/>
    <mergeCell ref="D3:D4"/>
  </mergeCells>
  <pageMargins left="0.75" right="0.75" top="1" bottom="1" header="0.509722222222222" footer="0.509722222222222"/>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5"/>
  <sheetViews>
    <sheetView showGridLines="0" topLeftCell="A5" workbookViewId="0">
      <selection activeCell="D13" sqref="D13"/>
    </sheetView>
  </sheetViews>
  <sheetFormatPr defaultColWidth="8.75" defaultRowHeight="14.25" outlineLevelCol="6"/>
  <cols>
    <col min="1" max="1" width="45.5" style="55" customWidth="1"/>
    <col min="2" max="4" width="12.75" style="56" customWidth="1"/>
    <col min="5" max="5" width="12.75" style="55" customWidth="1"/>
    <col min="6" max="6" width="12.25" style="55" customWidth="1"/>
    <col min="7" max="32" width="9" style="55"/>
    <col min="33" max="16384" width="8.75" style="55"/>
  </cols>
  <sheetData>
    <row r="1" s="54" customFormat="1" ht="48" customHeight="1" spans="1:6">
      <c r="A1" s="57" t="s">
        <v>1573</v>
      </c>
      <c r="B1" s="57"/>
      <c r="C1" s="57"/>
      <c r="D1" s="57"/>
      <c r="E1" s="57"/>
      <c r="F1" s="57"/>
    </row>
    <row r="2" s="21" customFormat="1" spans="1:6">
      <c r="A2" s="27"/>
      <c r="B2" s="58"/>
      <c r="C2" s="58"/>
      <c r="D2" s="58"/>
      <c r="F2" s="59" t="s">
        <v>38</v>
      </c>
    </row>
    <row r="3" s="22" customFormat="1" ht="40.5" customHeight="1" spans="1:6">
      <c r="A3" s="29" t="s">
        <v>39</v>
      </c>
      <c r="B3" s="60" t="s">
        <v>40</v>
      </c>
      <c r="C3" s="60" t="s">
        <v>41</v>
      </c>
      <c r="D3" s="61" t="s">
        <v>42</v>
      </c>
      <c r="E3" s="62" t="s">
        <v>75</v>
      </c>
      <c r="F3" s="63" t="s">
        <v>1574</v>
      </c>
    </row>
    <row r="4" s="22" customFormat="1" ht="40.5" customHeight="1" spans="1:6">
      <c r="A4" s="29"/>
      <c r="B4" s="64"/>
      <c r="C4" s="64"/>
      <c r="D4" s="65"/>
      <c r="E4" s="66"/>
      <c r="F4" s="67"/>
    </row>
    <row r="5" ht="35.1" customHeight="1" spans="1:7">
      <c r="A5" s="68" t="s">
        <v>1512</v>
      </c>
      <c r="B5" s="69"/>
      <c r="C5" s="69"/>
      <c r="D5" s="69"/>
      <c r="E5" s="70"/>
      <c r="F5" s="71"/>
      <c r="G5" s="72"/>
    </row>
    <row r="6" ht="35.1" customHeight="1" spans="1:7">
      <c r="A6" s="68" t="s">
        <v>1214</v>
      </c>
      <c r="B6" s="69"/>
      <c r="C6" s="69"/>
      <c r="D6" s="69"/>
      <c r="E6" s="70"/>
      <c r="F6" s="71"/>
      <c r="G6" s="72"/>
    </row>
    <row r="7" ht="35.1" customHeight="1" spans="1:7">
      <c r="A7" s="9" t="s">
        <v>1513</v>
      </c>
      <c r="B7" s="69"/>
      <c r="C7" s="69"/>
      <c r="D7" s="69"/>
      <c r="E7" s="70"/>
      <c r="F7" s="71"/>
      <c r="G7" s="72"/>
    </row>
    <row r="8" ht="35.1" customHeight="1" spans="1:7">
      <c r="A8" s="73" t="s">
        <v>1514</v>
      </c>
      <c r="B8" s="69"/>
      <c r="C8" s="69"/>
      <c r="D8" s="69"/>
      <c r="E8" s="70"/>
      <c r="F8" s="71"/>
      <c r="G8" s="72"/>
    </row>
    <row r="9" ht="35.1" customHeight="1" spans="1:7">
      <c r="A9" s="9" t="s">
        <v>1515</v>
      </c>
      <c r="B9" s="69"/>
      <c r="C9" s="69"/>
      <c r="D9" s="69"/>
      <c r="E9" s="70"/>
      <c r="F9" s="71"/>
      <c r="G9" s="72"/>
    </row>
    <row r="10" ht="35.1" customHeight="1" spans="1:7">
      <c r="A10" s="73" t="s">
        <v>1516</v>
      </c>
      <c r="B10" s="69"/>
      <c r="C10" s="69"/>
      <c r="D10" s="69"/>
      <c r="E10" s="70"/>
      <c r="F10" s="71"/>
      <c r="G10" s="72"/>
    </row>
    <row r="11" ht="35.1" customHeight="1" spans="1:7">
      <c r="A11" s="68" t="s">
        <v>1215</v>
      </c>
      <c r="B11" s="69"/>
      <c r="C11" s="69"/>
      <c r="D11" s="69"/>
      <c r="E11" s="70"/>
      <c r="F11" s="71"/>
      <c r="G11" s="72"/>
    </row>
    <row r="12" ht="35.1" customHeight="1" spans="1:7">
      <c r="A12" s="73" t="s">
        <v>1516</v>
      </c>
      <c r="B12" s="69"/>
      <c r="C12" s="69"/>
      <c r="D12" s="69"/>
      <c r="E12" s="70"/>
      <c r="F12" s="71"/>
      <c r="G12" s="72"/>
    </row>
    <row r="13" ht="35.1" customHeight="1" spans="1:7">
      <c r="A13" s="68" t="s">
        <v>1517</v>
      </c>
      <c r="B13" s="69"/>
      <c r="C13" s="69"/>
      <c r="D13" s="69"/>
      <c r="E13" s="70"/>
      <c r="F13" s="71"/>
      <c r="G13" s="72"/>
    </row>
    <row r="14" ht="35.1" customHeight="1" spans="1:7">
      <c r="A14" s="73" t="s">
        <v>1516</v>
      </c>
      <c r="B14" s="69"/>
      <c r="C14" s="69"/>
      <c r="D14" s="69"/>
      <c r="E14" s="70"/>
      <c r="F14" s="71"/>
      <c r="G14" s="72"/>
    </row>
    <row r="15" spans="1:1">
      <c r="A15" s="55" t="s">
        <v>1210</v>
      </c>
    </row>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topLeftCell="A5" workbookViewId="0">
      <selection activeCell="A9" sqref="A9:K17"/>
    </sheetView>
  </sheetViews>
  <sheetFormatPr defaultColWidth="8.75" defaultRowHeight="14.25"/>
  <cols>
    <col min="1" max="5" width="9" style="14"/>
    <col min="6" max="6" width="26.375" style="14"/>
    <col min="7" max="32" width="9" style="14"/>
    <col min="33" max="16384" width="8.75" style="14"/>
  </cols>
  <sheetData>
    <row r="1" spans="10:11">
      <c r="J1" s="18"/>
      <c r="K1" s="18"/>
    </row>
    <row r="2" ht="71.25" customHeight="1" spans="1:11">
      <c r="A2" s="15"/>
      <c r="B2" s="15"/>
      <c r="C2" s="15"/>
      <c r="D2" s="16"/>
      <c r="E2" s="16"/>
      <c r="J2" s="19"/>
      <c r="K2" s="19"/>
    </row>
    <row r="3" ht="71.25" customHeight="1" spans="1:11">
      <c r="A3" s="15"/>
      <c r="B3" s="15"/>
      <c r="C3" s="15"/>
      <c r="D3" s="16"/>
      <c r="E3" s="16"/>
      <c r="J3" s="19"/>
      <c r="K3" s="19"/>
    </row>
    <row r="4" ht="157.5" customHeight="1" spans="1:11">
      <c r="A4" s="45" t="s">
        <v>1575</v>
      </c>
      <c r="B4" s="45"/>
      <c r="C4" s="45"/>
      <c r="D4" s="45"/>
      <c r="E4" s="45"/>
      <c r="F4" s="45"/>
      <c r="G4" s="45"/>
      <c r="H4" s="45"/>
      <c r="I4" s="45"/>
      <c r="J4" s="45"/>
      <c r="K4" s="45"/>
    </row>
    <row r="6" customHeight="1" spans="5:7">
      <c r="E6" s="46"/>
      <c r="F6" s="46"/>
      <c r="G6" s="46"/>
    </row>
    <row r="7" customHeight="1" spans="5:7">
      <c r="E7" s="46"/>
      <c r="F7" s="46"/>
      <c r="G7" s="46"/>
    </row>
    <row r="8" customHeight="1" spans="5:7">
      <c r="E8" s="46"/>
      <c r="F8" s="46"/>
      <c r="G8" s="46"/>
    </row>
    <row r="9" ht="6" customHeight="1" spans="1:11">
      <c r="A9" s="47"/>
      <c r="B9" s="47"/>
      <c r="C9" s="47"/>
      <c r="D9" s="47"/>
      <c r="E9" s="47"/>
      <c r="F9" s="47"/>
      <c r="G9" s="47"/>
      <c r="H9" s="47"/>
      <c r="I9" s="47"/>
      <c r="J9" s="47"/>
      <c r="K9" s="47"/>
    </row>
    <row r="10" hidden="1" spans="1:11">
      <c r="A10" s="47"/>
      <c r="B10" s="47"/>
      <c r="C10" s="47"/>
      <c r="D10" s="47"/>
      <c r="E10" s="47"/>
      <c r="F10" s="47"/>
      <c r="G10" s="47"/>
      <c r="H10" s="47"/>
      <c r="I10" s="47"/>
      <c r="J10" s="47"/>
      <c r="K10" s="47"/>
    </row>
    <row r="11" hidden="1" spans="1:11">
      <c r="A11" s="47"/>
      <c r="B11" s="47"/>
      <c r="C11" s="47"/>
      <c r="D11" s="47"/>
      <c r="E11" s="47"/>
      <c r="F11" s="47"/>
      <c r="G11" s="47"/>
      <c r="H11" s="47"/>
      <c r="I11" s="47"/>
      <c r="J11" s="47"/>
      <c r="K11" s="47"/>
    </row>
    <row r="12" hidden="1" spans="1:11">
      <c r="A12" s="47"/>
      <c r="B12" s="47"/>
      <c r="C12" s="47"/>
      <c r="D12" s="47"/>
      <c r="E12" s="47"/>
      <c r="F12" s="47"/>
      <c r="G12" s="47"/>
      <c r="H12" s="47"/>
      <c r="I12" s="47"/>
      <c r="J12" s="47"/>
      <c r="K12" s="47"/>
    </row>
    <row r="13" spans="1:11">
      <c r="A13" s="47"/>
      <c r="B13" s="47"/>
      <c r="C13" s="47"/>
      <c r="D13" s="47"/>
      <c r="E13" s="47"/>
      <c r="F13" s="47"/>
      <c r="G13" s="47"/>
      <c r="H13" s="47"/>
      <c r="I13" s="47"/>
      <c r="J13" s="47"/>
      <c r="K13" s="47"/>
    </row>
    <row r="14" spans="1:11">
      <c r="A14" s="47"/>
      <c r="B14" s="47"/>
      <c r="C14" s="47"/>
      <c r="D14" s="47"/>
      <c r="E14" s="47"/>
      <c r="F14" s="47"/>
      <c r="G14" s="47"/>
      <c r="H14" s="47"/>
      <c r="I14" s="47"/>
      <c r="J14" s="47"/>
      <c r="K14" s="47"/>
    </row>
    <row r="15" spans="1:11">
      <c r="A15" s="47"/>
      <c r="B15" s="47"/>
      <c r="C15" s="47"/>
      <c r="D15" s="47"/>
      <c r="E15" s="47"/>
      <c r="F15" s="47"/>
      <c r="G15" s="47"/>
      <c r="H15" s="47"/>
      <c r="I15" s="47"/>
      <c r="J15" s="47"/>
      <c r="K15" s="47"/>
    </row>
    <row r="16" spans="1:11">
      <c r="A16" s="47"/>
      <c r="B16" s="47"/>
      <c r="C16" s="47"/>
      <c r="D16" s="47"/>
      <c r="E16" s="47"/>
      <c r="F16" s="47"/>
      <c r="G16" s="47"/>
      <c r="H16" s="47"/>
      <c r="I16" s="47"/>
      <c r="J16" s="47"/>
      <c r="K16" s="47"/>
    </row>
    <row r="17" spans="1:11">
      <c r="A17" s="47"/>
      <c r="B17" s="47"/>
      <c r="C17" s="47"/>
      <c r="D17" s="47"/>
      <c r="E17" s="47"/>
      <c r="F17" s="47"/>
      <c r="G17" s="47"/>
      <c r="H17" s="47"/>
      <c r="I17" s="47"/>
      <c r="J17" s="47"/>
      <c r="K17" s="47"/>
    </row>
    <row r="22" ht="101.25" customHeight="1"/>
    <row r="23" ht="11.25" customHeight="1"/>
    <row r="26" ht="27" spans="6:6">
      <c r="F26" s="48"/>
    </row>
    <row r="28" ht="47.25" customHeight="1" spans="1:11">
      <c r="A28" s="49"/>
      <c r="B28" s="49"/>
      <c r="C28" s="49"/>
      <c r="D28" s="49"/>
      <c r="E28" s="49"/>
      <c r="F28" s="49"/>
      <c r="G28" s="49"/>
      <c r="H28" s="49"/>
      <c r="I28" s="49"/>
      <c r="J28" s="49"/>
      <c r="K28" s="49"/>
    </row>
    <row r="29" ht="35.25" spans="1:11">
      <c r="A29" s="49"/>
      <c r="B29" s="49"/>
      <c r="C29" s="49"/>
      <c r="D29" s="49"/>
      <c r="E29" s="49"/>
      <c r="F29" s="50"/>
      <c r="G29" s="49"/>
      <c r="H29" s="49"/>
      <c r="I29" s="49"/>
      <c r="J29" s="49"/>
      <c r="K29" s="49"/>
    </row>
    <row r="30" ht="35.25" spans="1:11">
      <c r="A30" s="49"/>
      <c r="B30" s="49"/>
      <c r="C30" s="49"/>
      <c r="D30" s="49"/>
      <c r="E30" s="49"/>
      <c r="F30" s="49"/>
      <c r="G30" s="49"/>
      <c r="H30" s="49"/>
      <c r="I30" s="49"/>
      <c r="J30" s="49"/>
      <c r="K30" s="49"/>
    </row>
    <row r="31" ht="35.25" spans="1:11">
      <c r="A31" s="49"/>
      <c r="B31" s="49"/>
      <c r="C31" s="49"/>
      <c r="D31" s="49"/>
      <c r="E31" s="49"/>
      <c r="F31" s="49"/>
      <c r="G31" s="49"/>
      <c r="H31" s="49"/>
      <c r="I31" s="49"/>
      <c r="J31" s="49"/>
      <c r="K31" s="49"/>
    </row>
    <row r="32" ht="35.25" spans="1:11">
      <c r="A32" s="49"/>
      <c r="B32" s="49"/>
      <c r="C32" s="49"/>
      <c r="D32" s="49"/>
      <c r="E32" s="49"/>
      <c r="F32" s="49"/>
      <c r="G32" s="49"/>
      <c r="H32" s="49"/>
      <c r="I32" s="49"/>
      <c r="J32" s="49"/>
      <c r="K32" s="49"/>
    </row>
    <row r="33" ht="15.75" spans="1:11">
      <c r="A33" s="51"/>
      <c r="B33" s="51"/>
      <c r="C33" s="51"/>
      <c r="D33" s="51"/>
      <c r="E33" s="51"/>
      <c r="F33" s="51"/>
      <c r="G33" s="51"/>
      <c r="H33" s="51"/>
      <c r="I33" s="51"/>
      <c r="J33" s="51"/>
      <c r="K33" s="51"/>
    </row>
    <row r="34" spans="1:11">
      <c r="A34" s="52"/>
      <c r="B34" s="52"/>
      <c r="C34" s="52"/>
      <c r="D34" s="52"/>
      <c r="E34" s="52"/>
      <c r="F34" s="52"/>
      <c r="G34" s="52"/>
      <c r="H34" s="52"/>
      <c r="I34" s="52"/>
      <c r="J34" s="52"/>
      <c r="K34" s="52"/>
    </row>
    <row r="35" ht="35.25" customHeight="1" spans="1:11">
      <c r="A35" s="52"/>
      <c r="B35" s="52"/>
      <c r="C35" s="52"/>
      <c r="D35" s="52"/>
      <c r="E35" s="52"/>
      <c r="F35" s="52"/>
      <c r="G35" s="52"/>
      <c r="H35" s="52"/>
      <c r="I35" s="52"/>
      <c r="J35" s="52"/>
      <c r="K35" s="52"/>
    </row>
    <row r="36" ht="3.75" customHeight="1" spans="6:11">
      <c r="F36" s="53"/>
      <c r="G36" s="53"/>
      <c r="H36" s="53"/>
      <c r="I36" s="53"/>
      <c r="J36" s="53"/>
      <c r="K36" s="53"/>
    </row>
    <row r="37" hidden="1" customHeight="1" spans="6:11">
      <c r="F37" s="53"/>
      <c r="G37" s="53"/>
      <c r="H37" s="53"/>
      <c r="I37" s="53"/>
      <c r="J37" s="53"/>
      <c r="K37" s="53"/>
    </row>
    <row r="38" hidden="1" customHeight="1" spans="6:11">
      <c r="F38" s="53"/>
      <c r="G38" s="53"/>
      <c r="H38" s="53"/>
      <c r="I38" s="53"/>
      <c r="J38" s="53"/>
      <c r="K38" s="53"/>
    </row>
    <row r="39" ht="23.25" customHeight="1" spans="6:11">
      <c r="F39" s="53"/>
      <c r="G39" s="53"/>
      <c r="H39" s="53"/>
      <c r="I39" s="53"/>
      <c r="J39" s="53"/>
      <c r="K39" s="53"/>
    </row>
  </sheetData>
  <mergeCells count="7">
    <mergeCell ref="J1:K1"/>
    <mergeCell ref="A2:C2"/>
    <mergeCell ref="J2:K2"/>
    <mergeCell ref="A4:K4"/>
    <mergeCell ref="A9:K17"/>
    <mergeCell ref="A34:K35"/>
    <mergeCell ref="E6:G8"/>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7"/>
  <sheetViews>
    <sheetView showGridLines="0" showZeros="0" workbookViewId="0">
      <selection activeCell="A5" sqref="A5"/>
    </sheetView>
  </sheetViews>
  <sheetFormatPr defaultColWidth="8.75" defaultRowHeight="15"/>
  <cols>
    <col min="1" max="1" width="42.75" style="24" customWidth="1"/>
    <col min="2" max="3" width="13.75" style="24" customWidth="1"/>
    <col min="4" max="4" width="12" style="24" customWidth="1"/>
    <col min="5" max="5" width="12" style="25" customWidth="1"/>
    <col min="6" max="6" width="7" style="25" customWidth="1"/>
    <col min="7" max="7" width="9" style="24"/>
    <col min="8" max="8" width="13.375" style="24" customWidth="1"/>
    <col min="9" max="32" width="9" style="24"/>
    <col min="33" max="256" width="8.75" style="24"/>
  </cols>
  <sheetData>
    <row r="1" s="20" customFormat="1" ht="48" customHeight="1" spans="1:6">
      <c r="A1" s="26" t="s">
        <v>1576</v>
      </c>
      <c r="B1" s="26"/>
      <c r="C1" s="26"/>
      <c r="D1" s="26"/>
      <c r="E1" s="26"/>
      <c r="F1" s="26"/>
    </row>
    <row r="2" s="21" customFormat="1" ht="14.25" spans="1:6">
      <c r="A2" s="27"/>
      <c r="E2" s="28" t="s">
        <v>38</v>
      </c>
      <c r="F2" s="42"/>
    </row>
    <row r="3" s="22" customFormat="1" ht="20.1" customHeight="1" spans="1:6">
      <c r="A3" s="29" t="s">
        <v>39</v>
      </c>
      <c r="B3" s="30" t="s">
        <v>40</v>
      </c>
      <c r="C3" s="30" t="s">
        <v>1577</v>
      </c>
      <c r="D3" s="30" t="s">
        <v>1578</v>
      </c>
      <c r="E3" s="30" t="s">
        <v>1197</v>
      </c>
      <c r="F3" s="43"/>
    </row>
    <row r="4" s="22" customFormat="1" ht="20.1" customHeight="1" spans="1:6">
      <c r="A4" s="29"/>
      <c r="B4" s="31"/>
      <c r="C4" s="31"/>
      <c r="D4" s="31"/>
      <c r="E4" s="31"/>
      <c r="F4" s="43"/>
    </row>
    <row r="5" ht="23.25" customHeight="1" spans="1:9">
      <c r="A5" s="9" t="s">
        <v>1579</v>
      </c>
      <c r="B5" s="32"/>
      <c r="C5" s="33"/>
      <c r="D5" s="33"/>
      <c r="E5" s="34"/>
      <c r="F5" s="44"/>
      <c r="G5" s="36"/>
      <c r="H5" s="37"/>
      <c r="I5" s="37"/>
    </row>
    <row r="6" ht="23.25" customHeight="1" spans="1:9">
      <c r="A6" s="39" t="s">
        <v>1580</v>
      </c>
      <c r="B6" s="32"/>
      <c r="C6" s="33"/>
      <c r="D6" s="33"/>
      <c r="E6" s="34"/>
      <c r="F6" s="44"/>
      <c r="G6" s="36"/>
      <c r="H6" s="37"/>
      <c r="I6" s="37"/>
    </row>
    <row r="7" ht="23.25" customHeight="1" spans="1:9">
      <c r="A7" s="39" t="s">
        <v>1581</v>
      </c>
      <c r="B7" s="32"/>
      <c r="C7" s="33"/>
      <c r="D7" s="33"/>
      <c r="E7" s="34"/>
      <c r="F7" s="44"/>
      <c r="G7" s="36"/>
      <c r="H7" s="37"/>
      <c r="I7" s="37"/>
    </row>
    <row r="8" ht="23.25" customHeight="1" spans="1:9">
      <c r="A8" s="39" t="s">
        <v>1582</v>
      </c>
      <c r="B8" s="32"/>
      <c r="C8" s="33"/>
      <c r="D8" s="33"/>
      <c r="E8" s="34"/>
      <c r="F8" s="44"/>
      <c r="G8" s="36"/>
      <c r="H8" s="37"/>
      <c r="I8" s="37"/>
    </row>
    <row r="9" ht="23.25" customHeight="1" spans="1:9">
      <c r="A9" s="38" t="s">
        <v>1583</v>
      </c>
      <c r="B9" s="32"/>
      <c r="C9" s="33"/>
      <c r="D9" s="33"/>
      <c r="E9" s="34"/>
      <c r="F9" s="44"/>
      <c r="G9" s="36"/>
      <c r="H9" s="37"/>
      <c r="I9" s="37"/>
    </row>
    <row r="10" ht="23.25" customHeight="1" spans="1:9">
      <c r="A10" s="39" t="s">
        <v>1580</v>
      </c>
      <c r="B10" s="32"/>
      <c r="C10" s="33"/>
      <c r="D10" s="33"/>
      <c r="E10" s="34"/>
      <c r="F10" s="44"/>
      <c r="G10" s="36"/>
      <c r="H10" s="37"/>
      <c r="I10" s="37"/>
    </row>
    <row r="11" ht="23.25" customHeight="1" spans="1:9">
      <c r="A11" s="39" t="s">
        <v>1581</v>
      </c>
      <c r="B11" s="32"/>
      <c r="C11" s="33"/>
      <c r="D11" s="33"/>
      <c r="E11" s="34"/>
      <c r="F11" s="44"/>
      <c r="G11" s="36"/>
      <c r="H11" s="37"/>
      <c r="I11" s="37"/>
    </row>
    <row r="12" ht="23.25" customHeight="1" spans="1:9">
      <c r="A12" s="39" t="s">
        <v>1582</v>
      </c>
      <c r="B12" s="32"/>
      <c r="C12" s="33"/>
      <c r="D12" s="33"/>
      <c r="E12" s="34"/>
      <c r="F12" s="44"/>
      <c r="G12" s="36"/>
      <c r="H12" s="37"/>
      <c r="I12" s="37"/>
    </row>
    <row r="13" ht="23.25" customHeight="1" spans="1:9">
      <c r="A13" s="39" t="s">
        <v>1584</v>
      </c>
      <c r="B13" s="32"/>
      <c r="C13" s="33"/>
      <c r="D13" s="33"/>
      <c r="E13" s="34"/>
      <c r="F13" s="44"/>
      <c r="G13" s="36"/>
      <c r="H13" s="37"/>
      <c r="I13" s="37"/>
    </row>
    <row r="14" ht="23.25" customHeight="1" spans="1:9">
      <c r="A14" s="39" t="s">
        <v>1580</v>
      </c>
      <c r="B14" s="32"/>
      <c r="C14" s="33"/>
      <c r="D14" s="33"/>
      <c r="E14" s="34"/>
      <c r="F14" s="44"/>
      <c r="G14" s="36"/>
      <c r="H14" s="37"/>
      <c r="I14" s="37"/>
    </row>
    <row r="15" ht="23.25" customHeight="1" spans="1:9">
      <c r="A15" s="39" t="s">
        <v>1582</v>
      </c>
      <c r="B15" s="32"/>
      <c r="C15" s="33"/>
      <c r="D15" s="33"/>
      <c r="E15" s="34"/>
      <c r="F15" s="44"/>
      <c r="G15" s="36"/>
      <c r="H15" s="37"/>
      <c r="I15" s="37"/>
    </row>
    <row r="16" s="23" customFormat="1" ht="23.25" customHeight="1" spans="1:8">
      <c r="A16" s="39" t="s">
        <v>1585</v>
      </c>
      <c r="B16" s="32"/>
      <c r="C16" s="33"/>
      <c r="D16" s="33"/>
      <c r="E16" s="34"/>
      <c r="F16" s="44"/>
      <c r="H16" s="40"/>
    </row>
    <row r="17" s="23" customFormat="1" ht="23.25" customHeight="1" spans="1:6">
      <c r="A17" s="39" t="s">
        <v>1580</v>
      </c>
      <c r="B17" s="32"/>
      <c r="C17" s="33"/>
      <c r="D17" s="33"/>
      <c r="E17" s="34"/>
      <c r="F17" s="44"/>
    </row>
    <row r="18" s="23" customFormat="1" ht="23.25" customHeight="1" spans="1:6">
      <c r="A18" s="39" t="s">
        <v>1581</v>
      </c>
      <c r="B18" s="32"/>
      <c r="C18" s="33"/>
      <c r="D18" s="33"/>
      <c r="E18" s="34"/>
      <c r="F18" s="44"/>
    </row>
    <row r="19" ht="23.25" customHeight="1" spans="1:9">
      <c r="A19" s="39" t="s">
        <v>1582</v>
      </c>
      <c r="B19" s="32"/>
      <c r="C19" s="33"/>
      <c r="D19" s="33"/>
      <c r="E19" s="34"/>
      <c r="F19" s="44"/>
      <c r="G19" s="36"/>
      <c r="H19" s="37"/>
      <c r="I19" s="37"/>
    </row>
    <row r="20" s="23" customFormat="1" ht="23.25" customHeight="1" spans="1:6">
      <c r="A20" s="39" t="s">
        <v>1586</v>
      </c>
      <c r="B20" s="32"/>
      <c r="C20" s="33"/>
      <c r="D20" s="33"/>
      <c r="E20" s="34"/>
      <c r="F20" s="44"/>
    </row>
    <row r="21" s="23" customFormat="1" ht="23.25" customHeight="1" spans="1:6">
      <c r="A21" s="39" t="s">
        <v>1580</v>
      </c>
      <c r="B21" s="32"/>
      <c r="C21" s="33"/>
      <c r="D21" s="33"/>
      <c r="E21" s="34"/>
      <c r="F21" s="44"/>
    </row>
    <row r="22" ht="23.25" customHeight="1" spans="1:9">
      <c r="A22" s="39" t="s">
        <v>1582</v>
      </c>
      <c r="B22" s="32"/>
      <c r="C22" s="33"/>
      <c r="D22" s="33"/>
      <c r="E22" s="34"/>
      <c r="F22" s="44"/>
      <c r="G22" s="36"/>
      <c r="H22" s="37"/>
      <c r="I22" s="37"/>
    </row>
    <row r="23" s="23" customFormat="1" ht="23.25" customHeight="1" spans="1:6">
      <c r="A23" s="41" t="s">
        <v>1587</v>
      </c>
      <c r="B23" s="32"/>
      <c r="C23" s="33"/>
      <c r="D23" s="33"/>
      <c r="E23" s="34"/>
      <c r="F23" s="44"/>
    </row>
    <row r="24" s="23" customFormat="1" ht="23.25" customHeight="1" spans="1:6">
      <c r="A24" s="39" t="s">
        <v>1580</v>
      </c>
      <c r="B24" s="32"/>
      <c r="C24" s="33"/>
      <c r="D24" s="33"/>
      <c r="E24" s="34"/>
      <c r="F24" s="44"/>
    </row>
    <row r="25" ht="23.25" customHeight="1" spans="1:9">
      <c r="A25" s="39" t="s">
        <v>1582</v>
      </c>
      <c r="B25" s="32"/>
      <c r="C25" s="33"/>
      <c r="D25" s="33"/>
      <c r="E25" s="34"/>
      <c r="F25" s="44"/>
      <c r="G25" s="36"/>
      <c r="H25" s="37"/>
      <c r="I25" s="37"/>
    </row>
    <row r="26" ht="23.25" customHeight="1" spans="1:6">
      <c r="A26" s="41" t="s">
        <v>1588</v>
      </c>
      <c r="B26" s="32"/>
      <c r="C26" s="33"/>
      <c r="D26" s="33"/>
      <c r="E26" s="34"/>
      <c r="F26" s="44"/>
    </row>
    <row r="27" ht="23.25" customHeight="1" spans="1:6">
      <c r="A27" s="39" t="s">
        <v>1580</v>
      </c>
      <c r="B27" s="32"/>
      <c r="C27" s="33"/>
      <c r="D27" s="33"/>
      <c r="E27" s="34"/>
      <c r="F27" s="44"/>
    </row>
    <row r="28" ht="23.25" customHeight="1" spans="1:6">
      <c r="A28" s="39" t="s">
        <v>1581</v>
      </c>
      <c r="B28" s="32"/>
      <c r="C28" s="33"/>
      <c r="D28" s="33"/>
      <c r="E28" s="34"/>
      <c r="F28" s="44"/>
    </row>
    <row r="29" ht="23.25" customHeight="1" spans="1:9">
      <c r="A29" s="39" t="s">
        <v>1582</v>
      </c>
      <c r="B29" s="32"/>
      <c r="C29" s="33"/>
      <c r="D29" s="33"/>
      <c r="E29" s="34"/>
      <c r="F29" s="44"/>
      <c r="G29" s="36"/>
      <c r="H29" s="37"/>
      <c r="I29" s="37"/>
    </row>
    <row r="30" ht="23.25" customHeight="1" spans="1:6">
      <c r="A30" s="41" t="s">
        <v>1589</v>
      </c>
      <c r="B30" s="32"/>
      <c r="C30" s="33"/>
      <c r="D30" s="33"/>
      <c r="E30" s="34"/>
      <c r="F30" s="44"/>
    </row>
    <row r="31" ht="23.25" customHeight="1" spans="1:6">
      <c r="A31" s="39" t="s">
        <v>1580</v>
      </c>
      <c r="B31" s="32"/>
      <c r="C31" s="33"/>
      <c r="D31" s="33"/>
      <c r="E31" s="34"/>
      <c r="F31" s="44"/>
    </row>
    <row r="32" ht="23.25" customHeight="1" spans="1:6">
      <c r="A32" s="39" t="s">
        <v>1581</v>
      </c>
      <c r="B32" s="32"/>
      <c r="C32" s="33"/>
      <c r="D32" s="33"/>
      <c r="E32" s="34"/>
      <c r="F32" s="44"/>
    </row>
    <row r="33" ht="23.25" customHeight="1" spans="1:9">
      <c r="A33" s="39" t="s">
        <v>1582</v>
      </c>
      <c r="B33" s="32"/>
      <c r="C33" s="33"/>
      <c r="D33" s="33"/>
      <c r="E33" s="34"/>
      <c r="F33" s="44"/>
      <c r="G33" s="36"/>
      <c r="H33" s="37"/>
      <c r="I33" s="37"/>
    </row>
    <row r="34" ht="23.25" customHeight="1" spans="1:6">
      <c r="A34" s="39" t="s">
        <v>1590</v>
      </c>
      <c r="B34" s="32"/>
      <c r="C34" s="33"/>
      <c r="D34" s="33"/>
      <c r="E34" s="34"/>
      <c r="F34" s="40"/>
    </row>
    <row r="35" ht="23.25" customHeight="1" spans="1:6">
      <c r="A35" s="39" t="s">
        <v>1580</v>
      </c>
      <c r="B35" s="32"/>
      <c r="C35" s="33"/>
      <c r="D35" s="33"/>
      <c r="E35" s="34"/>
      <c r="F35" s="40"/>
    </row>
    <row r="36" ht="23.25" customHeight="1" spans="1:6">
      <c r="A36" s="39" t="s">
        <v>1581</v>
      </c>
      <c r="B36" s="32"/>
      <c r="C36" s="33"/>
      <c r="D36" s="33"/>
      <c r="E36" s="34"/>
      <c r="F36" s="40"/>
    </row>
    <row r="37" ht="23.25" customHeight="1" spans="1:9">
      <c r="A37" s="39" t="s">
        <v>1582</v>
      </c>
      <c r="B37" s="32"/>
      <c r="C37" s="33"/>
      <c r="D37" s="33"/>
      <c r="E37" s="34"/>
      <c r="F37" s="44"/>
      <c r="G37" s="36"/>
      <c r="H37" s="37"/>
      <c r="I37" s="37"/>
    </row>
    <row r="38" ht="24.6" customHeight="1" spans="1:6">
      <c r="A38" s="24" t="s">
        <v>1591</v>
      </c>
      <c r="F38" s="40"/>
    </row>
    <row r="39" ht="24.6" customHeight="1" spans="6:6">
      <c r="F39" s="40"/>
    </row>
    <row r="40" ht="24.6" customHeight="1" spans="6:6">
      <c r="F40" s="40"/>
    </row>
    <row r="41" ht="24.6" customHeight="1" spans="6:6">
      <c r="F41" s="40"/>
    </row>
    <row r="42" spans="6:6">
      <c r="F42" s="40"/>
    </row>
    <row r="43" spans="6:6">
      <c r="F43" s="40"/>
    </row>
    <row r="44" spans="6:6">
      <c r="F44" s="40"/>
    </row>
    <row r="45" spans="6:6">
      <c r="F45" s="40"/>
    </row>
    <row r="46" spans="6:6">
      <c r="F46" s="40"/>
    </row>
    <row r="47" spans="6:6">
      <c r="F47" s="40"/>
    </row>
  </sheetData>
  <mergeCells count="6">
    <mergeCell ref="A1:E1"/>
    <mergeCell ref="A3:A4"/>
    <mergeCell ref="B3:B4"/>
    <mergeCell ref="C3:C4"/>
    <mergeCell ref="D3:D4"/>
    <mergeCell ref="E3:E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rowBreaks count="1" manualBreakCount="1">
    <brk id="20" max="6"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2"/>
  <sheetViews>
    <sheetView showGridLines="0" showZeros="0" workbookViewId="0">
      <selection activeCell="A6" sqref="A6"/>
    </sheetView>
  </sheetViews>
  <sheetFormatPr defaultColWidth="8.75" defaultRowHeight="15"/>
  <cols>
    <col min="1" max="1" width="41" style="24" customWidth="1"/>
    <col min="2" max="3" width="15" style="24" customWidth="1"/>
    <col min="4" max="4" width="14.125" style="24" customWidth="1"/>
    <col min="5" max="5" width="14.125" style="25" customWidth="1"/>
    <col min="6" max="6" width="14.75" style="24"/>
    <col min="7" max="7" width="9.5" style="24"/>
    <col min="8" max="8" width="13.375" style="24" customWidth="1"/>
    <col min="9" max="32" width="9" style="24"/>
    <col min="33" max="256" width="8.75" style="24"/>
  </cols>
  <sheetData>
    <row r="1" s="20" customFormat="1" ht="48" customHeight="1" spans="1:5">
      <c r="A1" s="26" t="s">
        <v>1592</v>
      </c>
      <c r="B1" s="26"/>
      <c r="C1" s="26"/>
      <c r="D1" s="26"/>
      <c r="E1" s="26"/>
    </row>
    <row r="2" s="21" customFormat="1" ht="14.25" spans="1:5">
      <c r="A2" s="27"/>
      <c r="E2" s="28" t="s">
        <v>38</v>
      </c>
    </row>
    <row r="3" s="22" customFormat="1" ht="20.1" customHeight="1" spans="1:5">
      <c r="A3" s="29" t="s">
        <v>39</v>
      </c>
      <c r="B3" s="30" t="s">
        <v>40</v>
      </c>
      <c r="C3" s="30" t="s">
        <v>42</v>
      </c>
      <c r="D3" s="30" t="s">
        <v>1578</v>
      </c>
      <c r="E3" s="30" t="s">
        <v>1593</v>
      </c>
    </row>
    <row r="4" s="22" customFormat="1" ht="20.1" customHeight="1" spans="1:5">
      <c r="A4" s="29"/>
      <c r="B4" s="31"/>
      <c r="C4" s="31"/>
      <c r="D4" s="31"/>
      <c r="E4" s="31"/>
    </row>
    <row r="5" ht="34.5" customHeight="1" spans="1:9">
      <c r="A5" s="9" t="s">
        <v>1594</v>
      </c>
      <c r="B5" s="32">
        <v>0</v>
      </c>
      <c r="C5" s="33">
        <v>0</v>
      </c>
      <c r="D5" s="33"/>
      <c r="E5" s="34"/>
      <c r="F5" s="35"/>
      <c r="G5" s="36"/>
      <c r="H5" s="37"/>
      <c r="I5" s="37"/>
    </row>
    <row r="6" ht="34.5" customHeight="1" spans="1:9">
      <c r="A6" s="38" t="s">
        <v>1595</v>
      </c>
      <c r="B6" s="32"/>
      <c r="C6" s="33"/>
      <c r="D6" s="33"/>
      <c r="E6" s="34"/>
      <c r="F6" s="35"/>
      <c r="G6" s="36"/>
      <c r="H6" s="37"/>
      <c r="I6" s="37"/>
    </row>
    <row r="7" ht="34.5" customHeight="1" spans="1:9">
      <c r="A7" s="39" t="s">
        <v>1596</v>
      </c>
      <c r="B7" s="32"/>
      <c r="C7" s="33"/>
      <c r="D7" s="33"/>
      <c r="E7" s="34"/>
      <c r="F7" s="35"/>
      <c r="G7" s="36"/>
      <c r="H7" s="37"/>
      <c r="I7" s="37"/>
    </row>
    <row r="8" ht="34.5" customHeight="1" spans="1:9">
      <c r="A8" s="39" t="s">
        <v>1597</v>
      </c>
      <c r="B8" s="32"/>
      <c r="C8" s="33"/>
      <c r="D8" s="33"/>
      <c r="E8" s="34"/>
      <c r="F8" s="35"/>
      <c r="G8" s="36"/>
      <c r="H8" s="37"/>
      <c r="I8" s="37"/>
    </row>
    <row r="9" ht="34.5" customHeight="1" spans="1:9">
      <c r="A9" s="39" t="s">
        <v>1598</v>
      </c>
      <c r="B9" s="32"/>
      <c r="C9" s="33"/>
      <c r="D9" s="33"/>
      <c r="E9" s="34"/>
      <c r="F9" s="35"/>
      <c r="G9" s="36"/>
      <c r="H9" s="37"/>
      <c r="I9" s="37"/>
    </row>
    <row r="10" ht="34.5" customHeight="1" spans="1:9">
      <c r="A10" s="39" t="s">
        <v>1599</v>
      </c>
      <c r="B10" s="32"/>
      <c r="C10" s="33"/>
      <c r="D10" s="33"/>
      <c r="E10" s="34"/>
      <c r="F10" s="35"/>
      <c r="G10" s="36"/>
      <c r="H10" s="37"/>
      <c r="I10" s="37"/>
    </row>
    <row r="11" ht="34.5" customHeight="1" spans="1:9">
      <c r="A11" s="39" t="s">
        <v>1600</v>
      </c>
      <c r="B11" s="32"/>
      <c r="C11" s="33"/>
      <c r="D11" s="33"/>
      <c r="E11" s="34"/>
      <c r="F11" s="35"/>
      <c r="G11" s="36"/>
      <c r="H11" s="37"/>
      <c r="I11" s="37"/>
    </row>
    <row r="12" ht="34.5" customHeight="1" spans="1:9">
      <c r="A12" s="39" t="s">
        <v>1597</v>
      </c>
      <c r="B12" s="32"/>
      <c r="C12" s="33"/>
      <c r="D12" s="33"/>
      <c r="E12" s="34"/>
      <c r="F12" s="35"/>
      <c r="G12" s="36"/>
      <c r="H12" s="37"/>
      <c r="I12" s="37"/>
    </row>
    <row r="13" s="23" customFormat="1" ht="34.5" customHeight="1" spans="1:8">
      <c r="A13" s="39" t="s">
        <v>1601</v>
      </c>
      <c r="B13" s="32"/>
      <c r="C13" s="33"/>
      <c r="D13" s="33"/>
      <c r="E13" s="34"/>
      <c r="F13" s="35"/>
      <c r="H13" s="40"/>
    </row>
    <row r="14" s="23" customFormat="1" ht="34.5" customHeight="1" spans="1:6">
      <c r="A14" s="39" t="s">
        <v>1602</v>
      </c>
      <c r="B14" s="32"/>
      <c r="C14" s="33"/>
      <c r="D14" s="33"/>
      <c r="E14" s="34"/>
      <c r="F14" s="35"/>
    </row>
    <row r="15" s="23" customFormat="1" ht="34.5" customHeight="1" spans="1:6">
      <c r="A15" s="39" t="s">
        <v>1603</v>
      </c>
      <c r="B15" s="32"/>
      <c r="C15" s="33"/>
      <c r="D15" s="33"/>
      <c r="E15" s="34"/>
      <c r="F15" s="35"/>
    </row>
    <row r="16" s="23" customFormat="1" ht="34.5" customHeight="1" spans="1:6">
      <c r="A16" s="39" t="s">
        <v>1604</v>
      </c>
      <c r="B16" s="32"/>
      <c r="C16" s="33"/>
      <c r="D16" s="33"/>
      <c r="E16" s="34"/>
      <c r="F16" s="35"/>
    </row>
    <row r="17" s="23" customFormat="1" ht="34.5" customHeight="1" spans="1:6">
      <c r="A17" s="39" t="s">
        <v>1605</v>
      </c>
      <c r="B17" s="32"/>
      <c r="C17" s="33"/>
      <c r="D17" s="33"/>
      <c r="E17" s="34"/>
      <c r="F17" s="35"/>
    </row>
    <row r="18" s="23" customFormat="1" ht="34.5" customHeight="1" spans="1:6">
      <c r="A18" s="39" t="s">
        <v>1606</v>
      </c>
      <c r="B18" s="32"/>
      <c r="C18" s="33"/>
      <c r="D18" s="33"/>
      <c r="E18" s="34"/>
      <c r="F18" s="35"/>
    </row>
    <row r="19" s="23" customFormat="1" ht="34.5" customHeight="1" spans="1:6">
      <c r="A19" s="39" t="s">
        <v>1607</v>
      </c>
      <c r="B19" s="32"/>
      <c r="C19" s="33"/>
      <c r="D19" s="33"/>
      <c r="E19" s="34"/>
      <c r="F19" s="35"/>
    </row>
    <row r="20" ht="34.5" customHeight="1" spans="1:6">
      <c r="A20" s="41" t="s">
        <v>1608</v>
      </c>
      <c r="B20" s="32"/>
      <c r="C20" s="33"/>
      <c r="D20" s="33"/>
      <c r="E20" s="34"/>
      <c r="F20" s="35"/>
    </row>
    <row r="21" ht="34.5" customHeight="1" spans="1:6">
      <c r="A21" s="39" t="s">
        <v>1609</v>
      </c>
      <c r="B21" s="32"/>
      <c r="C21" s="33"/>
      <c r="D21" s="33"/>
      <c r="E21" s="34"/>
      <c r="F21" s="35"/>
    </row>
    <row r="22" ht="34.5" customHeight="1" spans="1:6">
      <c r="A22" s="41" t="s">
        <v>1610</v>
      </c>
      <c r="B22" s="32"/>
      <c r="C22" s="33"/>
      <c r="D22" s="33"/>
      <c r="E22" s="34"/>
      <c r="F22" s="35"/>
    </row>
    <row r="23" ht="34.5" customHeight="1" spans="1:6">
      <c r="A23" s="41" t="s">
        <v>1611</v>
      </c>
      <c r="B23" s="32"/>
      <c r="C23" s="33"/>
      <c r="D23" s="33"/>
      <c r="E23" s="34"/>
      <c r="F23" s="35"/>
    </row>
    <row r="24" ht="34.5" customHeight="1" spans="1:5">
      <c r="A24" s="41" t="s">
        <v>1612</v>
      </c>
      <c r="B24" s="32"/>
      <c r="C24" s="33"/>
      <c r="D24" s="33"/>
      <c r="E24" s="34"/>
    </row>
    <row r="25" ht="24.6" customHeight="1" spans="1:1">
      <c r="A25" s="24" t="s">
        <v>1591</v>
      </c>
    </row>
    <row r="26" ht="24.6" customHeight="1"/>
    <row r="27" ht="24.6" customHeight="1"/>
    <row r="28" ht="24.6" customHeight="1"/>
    <row r="29" ht="24.6" customHeight="1"/>
    <row r="30" ht="24.6" customHeight="1"/>
    <row r="31" ht="24.6" customHeight="1"/>
    <row r="32" ht="24.6" customHeight="1"/>
  </sheetData>
  <mergeCells count="6">
    <mergeCell ref="A1:E1"/>
    <mergeCell ref="A3:A4"/>
    <mergeCell ref="B3:B4"/>
    <mergeCell ref="C3:C4"/>
    <mergeCell ref="D3:D4"/>
    <mergeCell ref="E3:E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rowBreaks count="1" manualBreakCount="1">
    <brk id="14" max="6" man="1"/>
  </row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K4"/>
  <sheetViews>
    <sheetView workbookViewId="0">
      <selection activeCell="A4" sqref="A4:K4"/>
    </sheetView>
  </sheetViews>
  <sheetFormatPr defaultColWidth="9" defaultRowHeight="14.25" outlineLevelRow="3"/>
  <cols>
    <col min="1" max="5" width="9" style="14"/>
    <col min="6" max="6" width="26.375" style="14"/>
    <col min="7" max="16384" width="9" style="14"/>
  </cols>
  <sheetData>
    <row r="1" s="14" customFormat="1" spans="10:11">
      <c r="J1" s="18"/>
      <c r="K1" s="18"/>
    </row>
    <row r="2" s="14" customFormat="1" ht="71.25" customHeight="1" spans="1:11">
      <c r="A2" s="15"/>
      <c r="B2" s="15"/>
      <c r="C2" s="15"/>
      <c r="D2" s="16"/>
      <c r="E2" s="16"/>
      <c r="J2" s="19"/>
      <c r="K2" s="19"/>
    </row>
    <row r="3" s="14" customFormat="1" ht="71.25" customHeight="1" spans="1:11">
      <c r="A3" s="15"/>
      <c r="B3" s="15"/>
      <c r="C3" s="15"/>
      <c r="D3" s="16"/>
      <c r="E3" s="16"/>
      <c r="J3" s="19"/>
      <c r="K3" s="19"/>
    </row>
    <row r="4" s="14" customFormat="1" ht="157.5" customHeight="1" spans="1:11">
      <c r="A4" s="17" t="s">
        <v>1613</v>
      </c>
      <c r="B4" s="17"/>
      <c r="C4" s="17"/>
      <c r="D4" s="17"/>
      <c r="E4" s="17"/>
      <c r="F4" s="17"/>
      <c r="G4" s="17"/>
      <c r="H4" s="17"/>
      <c r="I4" s="17"/>
      <c r="J4" s="17"/>
      <c r="K4" s="17"/>
    </row>
  </sheetData>
  <mergeCells count="4">
    <mergeCell ref="J1:K1"/>
    <mergeCell ref="A2:C2"/>
    <mergeCell ref="J2:K2"/>
    <mergeCell ref="A4:K4"/>
  </mergeCells>
  <pageMargins left="0.75" right="0.75" top="1" bottom="1" header="0.509722222222222" footer="0.509722222222222"/>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6"/>
  <sheetViews>
    <sheetView topLeftCell="A5" workbookViewId="0">
      <selection activeCell="B23" sqref="B23"/>
    </sheetView>
  </sheetViews>
  <sheetFormatPr defaultColWidth="10" defaultRowHeight="14.25" outlineLevelCol="1"/>
  <cols>
    <col min="1" max="1" width="48.375" style="1" customWidth="1"/>
    <col min="2" max="2" width="28.375" style="3" customWidth="1"/>
    <col min="3" max="253" width="10" style="1" customWidth="1"/>
  </cols>
  <sheetData>
    <row r="1" s="1" customFormat="1" ht="50.1" customHeight="1" spans="1:2">
      <c r="A1" s="4" t="s">
        <v>1614</v>
      </c>
      <c r="B1" s="5"/>
    </row>
    <row r="2" s="2" customFormat="1" ht="15" customHeight="1" spans="2:2">
      <c r="B2" s="6" t="s">
        <v>38</v>
      </c>
    </row>
    <row r="3" s="1" customFormat="1" ht="39.95" customHeight="1" spans="1:2">
      <c r="A3" s="7" t="s">
        <v>39</v>
      </c>
      <c r="B3" s="8" t="s">
        <v>1615</v>
      </c>
    </row>
    <row r="4" s="1" customFormat="1" ht="24.95" customHeight="1" spans="1:2">
      <c r="A4" s="9" t="s">
        <v>1616</v>
      </c>
      <c r="B4" s="10">
        <f>B5+B6</f>
        <v>240000</v>
      </c>
    </row>
    <row r="5" s="1" customFormat="1" ht="24.95" customHeight="1" spans="1:2">
      <c r="A5" s="11" t="s">
        <v>1617</v>
      </c>
      <c r="B5" s="10">
        <v>180000</v>
      </c>
    </row>
    <row r="6" s="1" customFormat="1" ht="24.95" customHeight="1" spans="1:2">
      <c r="A6" s="11" t="s">
        <v>1618</v>
      </c>
      <c r="B6" s="10">
        <v>60000</v>
      </c>
    </row>
    <row r="7" s="1" customFormat="1" ht="24.95" customHeight="1" spans="1:2">
      <c r="A7" s="12" t="s">
        <v>1619</v>
      </c>
      <c r="B7" s="10">
        <f>B8+B9</f>
        <v>240000</v>
      </c>
    </row>
    <row r="8" s="1" customFormat="1" ht="24.95" customHeight="1" spans="1:2">
      <c r="A8" s="11" t="s">
        <v>1617</v>
      </c>
      <c r="B8" s="10">
        <v>180000</v>
      </c>
    </row>
    <row r="9" s="1" customFormat="1" ht="24.95" customHeight="1" spans="1:2">
      <c r="A9" s="11" t="s">
        <v>1620</v>
      </c>
      <c r="B9" s="10">
        <v>60000</v>
      </c>
    </row>
    <row r="10" s="1" customFormat="1" ht="24.95" customHeight="1" spans="1:2">
      <c r="A10" s="12" t="s">
        <v>1621</v>
      </c>
      <c r="B10" s="10">
        <f>B11+B13</f>
        <v>61700</v>
      </c>
    </row>
    <row r="11" s="1" customFormat="1" ht="24.95" customHeight="1" spans="1:2">
      <c r="A11" s="11" t="s">
        <v>1622</v>
      </c>
      <c r="B11" s="10">
        <v>1700</v>
      </c>
    </row>
    <row r="12" s="1" customFormat="1" ht="24.95" customHeight="1" spans="1:2">
      <c r="A12" s="11" t="s">
        <v>1623</v>
      </c>
      <c r="B12" s="10">
        <v>0</v>
      </c>
    </row>
    <row r="13" s="1" customFormat="1" ht="24.95" customHeight="1" spans="1:2">
      <c r="A13" s="11" t="s">
        <v>1624</v>
      </c>
      <c r="B13" s="10">
        <v>60000</v>
      </c>
    </row>
    <row r="14" s="1" customFormat="1" ht="24.95" customHeight="1" spans="1:2">
      <c r="A14" s="11" t="s">
        <v>1625</v>
      </c>
      <c r="B14" s="10">
        <v>0</v>
      </c>
    </row>
    <row r="15" s="1" customFormat="1" ht="24.95" customHeight="1" spans="1:2">
      <c r="A15" s="12" t="s">
        <v>1626</v>
      </c>
      <c r="B15" s="10">
        <v>0</v>
      </c>
    </row>
    <row r="16" s="1" customFormat="1" ht="24.95" customHeight="1" spans="1:2">
      <c r="A16" s="11" t="s">
        <v>1627</v>
      </c>
      <c r="B16" s="10">
        <v>0</v>
      </c>
    </row>
    <row r="17" s="1" customFormat="1" ht="24.95" customHeight="1" spans="1:2">
      <c r="A17" s="11" t="s">
        <v>1628</v>
      </c>
      <c r="B17" s="10">
        <v>0</v>
      </c>
    </row>
    <row r="18" s="1" customFormat="1" ht="24.95" customHeight="1" spans="1:2">
      <c r="A18" s="12" t="s">
        <v>1629</v>
      </c>
      <c r="B18" s="10">
        <f>B19+B20</f>
        <v>7896</v>
      </c>
    </row>
    <row r="19" s="1" customFormat="1" ht="24.95" customHeight="1" spans="1:2">
      <c r="A19" s="11" t="s">
        <v>1627</v>
      </c>
      <c r="B19" s="10">
        <v>5613</v>
      </c>
    </row>
    <row r="20" s="1" customFormat="1" ht="24.95" customHeight="1" spans="1:2">
      <c r="A20" s="11" t="s">
        <v>1628</v>
      </c>
      <c r="B20" s="10">
        <v>2283</v>
      </c>
    </row>
    <row r="21" s="1" customFormat="1" ht="24.95" customHeight="1" spans="1:2">
      <c r="A21" s="12" t="s">
        <v>1630</v>
      </c>
      <c r="B21" s="10">
        <f>B22+B23</f>
        <v>301700</v>
      </c>
    </row>
    <row r="22" s="1" customFormat="1" ht="24.95" customHeight="1" spans="1:2">
      <c r="A22" s="11" t="s">
        <v>1617</v>
      </c>
      <c r="B22" s="10">
        <v>181700</v>
      </c>
    </row>
    <row r="23" s="1" customFormat="1" ht="24.95" customHeight="1" spans="1:2">
      <c r="A23" s="11" t="s">
        <v>1620</v>
      </c>
      <c r="B23" s="10">
        <v>120000</v>
      </c>
    </row>
    <row r="24" s="1" customFormat="1" ht="24.95" customHeight="1" spans="1:2">
      <c r="A24" s="12" t="s">
        <v>1631</v>
      </c>
      <c r="B24" s="10">
        <f>B25+B26</f>
        <v>301700</v>
      </c>
    </row>
    <row r="25" s="1" customFormat="1" ht="24.95" customHeight="1" spans="1:2">
      <c r="A25" s="13" t="s">
        <v>1617</v>
      </c>
      <c r="B25" s="10">
        <v>181700</v>
      </c>
    </row>
    <row r="26" s="1" customFormat="1" ht="24.95" customHeight="1" spans="1:2">
      <c r="A26" s="13" t="s">
        <v>1620</v>
      </c>
      <c r="B26" s="10">
        <v>120000</v>
      </c>
    </row>
  </sheetData>
  <mergeCells count="1">
    <mergeCell ref="A1:B1"/>
  </mergeCells>
  <pageMargins left="0.75" right="0.75" top="1" bottom="1" header="0.509722222222222" footer="0.509722222222222"/>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workbookViewId="0">
      <selection activeCell="A4" sqref="A4:K4"/>
    </sheetView>
  </sheetViews>
  <sheetFormatPr defaultColWidth="8.75" defaultRowHeight="14.25"/>
  <cols>
    <col min="1" max="5" width="9" style="14"/>
    <col min="6" max="6" width="26.375" style="14"/>
    <col min="7" max="32" width="9" style="14"/>
    <col min="33" max="16384" width="8.75" style="14"/>
  </cols>
  <sheetData>
    <row r="1" spans="10:11">
      <c r="J1" s="18"/>
      <c r="K1" s="18"/>
    </row>
    <row r="2" ht="71.25" customHeight="1" spans="1:11">
      <c r="A2" s="15"/>
      <c r="B2" s="15"/>
      <c r="C2" s="15"/>
      <c r="D2" s="16"/>
      <c r="E2" s="16"/>
      <c r="J2" s="19"/>
      <c r="K2" s="19"/>
    </row>
    <row r="3" ht="71.25" customHeight="1" spans="1:11">
      <c r="A3" s="15"/>
      <c r="B3" s="15"/>
      <c r="C3" s="15"/>
      <c r="D3" s="16"/>
      <c r="E3" s="16"/>
      <c r="J3" s="19"/>
      <c r="K3" s="19"/>
    </row>
    <row r="4" ht="157.5" customHeight="1" spans="1:11">
      <c r="A4" s="45" t="s">
        <v>36</v>
      </c>
      <c r="B4" s="45"/>
      <c r="C4" s="45"/>
      <c r="D4" s="45"/>
      <c r="E4" s="45"/>
      <c r="F4" s="45"/>
      <c r="G4" s="45"/>
      <c r="H4" s="45"/>
      <c r="I4" s="45"/>
      <c r="J4" s="45"/>
      <c r="K4" s="45"/>
    </row>
    <row r="6" customHeight="1" spans="5:7">
      <c r="E6" s="46"/>
      <c r="F6" s="46"/>
      <c r="G6" s="46"/>
    </row>
    <row r="7" customHeight="1" spans="5:7">
      <c r="E7" s="46"/>
      <c r="F7" s="46"/>
      <c r="G7" s="46"/>
    </row>
    <row r="8" customHeight="1" spans="5:7">
      <c r="E8" s="46"/>
      <c r="F8" s="46"/>
      <c r="G8" s="46"/>
    </row>
    <row r="9" ht="6" customHeight="1" spans="1:11">
      <c r="A9" s="47"/>
      <c r="B9" s="47"/>
      <c r="C9" s="47"/>
      <c r="D9" s="47"/>
      <c r="E9" s="47"/>
      <c r="F9" s="47"/>
      <c r="G9" s="47"/>
      <c r="H9" s="47"/>
      <c r="I9" s="47"/>
      <c r="J9" s="47"/>
      <c r="K9" s="47"/>
    </row>
    <row r="10" hidden="1" spans="1:11">
      <c r="A10" s="47"/>
      <c r="B10" s="47"/>
      <c r="C10" s="47"/>
      <c r="D10" s="47"/>
      <c r="E10" s="47"/>
      <c r="F10" s="47"/>
      <c r="G10" s="47"/>
      <c r="H10" s="47"/>
      <c r="I10" s="47"/>
      <c r="J10" s="47"/>
      <c r="K10" s="47"/>
    </row>
    <row r="11" hidden="1" spans="1:11">
      <c r="A11" s="47"/>
      <c r="B11" s="47"/>
      <c r="C11" s="47"/>
      <c r="D11" s="47"/>
      <c r="E11" s="47"/>
      <c r="F11" s="47"/>
      <c r="G11" s="47"/>
      <c r="H11" s="47"/>
      <c r="I11" s="47"/>
      <c r="J11" s="47"/>
      <c r="K11" s="47"/>
    </row>
    <row r="12" hidden="1" spans="1:11">
      <c r="A12" s="47"/>
      <c r="B12" s="47"/>
      <c r="C12" s="47"/>
      <c r="D12" s="47"/>
      <c r="E12" s="47"/>
      <c r="F12" s="47"/>
      <c r="G12" s="47"/>
      <c r="H12" s="47"/>
      <c r="I12" s="47"/>
      <c r="J12" s="47"/>
      <c r="K12" s="47"/>
    </row>
    <row r="13" spans="1:11">
      <c r="A13" s="47"/>
      <c r="B13" s="47"/>
      <c r="C13" s="47"/>
      <c r="D13" s="47"/>
      <c r="E13" s="47"/>
      <c r="F13" s="47"/>
      <c r="G13" s="47"/>
      <c r="H13" s="47"/>
      <c r="I13" s="47"/>
      <c r="J13" s="47"/>
      <c r="K13" s="47"/>
    </row>
    <row r="14" spans="1:11">
      <c r="A14" s="47"/>
      <c r="B14" s="47"/>
      <c r="C14" s="47"/>
      <c r="D14" s="47"/>
      <c r="E14" s="47"/>
      <c r="F14" s="47"/>
      <c r="G14" s="47"/>
      <c r="H14" s="47"/>
      <c r="I14" s="47"/>
      <c r="J14" s="47"/>
      <c r="K14" s="47"/>
    </row>
    <row r="15" spans="1:11">
      <c r="A15" s="47"/>
      <c r="B15" s="47"/>
      <c r="C15" s="47"/>
      <c r="D15" s="47"/>
      <c r="E15" s="47"/>
      <c r="F15" s="47"/>
      <c r="G15" s="47"/>
      <c r="H15" s="47"/>
      <c r="I15" s="47"/>
      <c r="J15" s="47"/>
      <c r="K15" s="47"/>
    </row>
    <row r="16" spans="1:11">
      <c r="A16" s="47"/>
      <c r="B16" s="47"/>
      <c r="C16" s="47"/>
      <c r="D16" s="47"/>
      <c r="E16" s="47"/>
      <c r="F16" s="47"/>
      <c r="G16" s="47"/>
      <c r="H16" s="47"/>
      <c r="I16" s="47"/>
      <c r="J16" s="47"/>
      <c r="K16" s="47"/>
    </row>
    <row r="17" spans="1:11">
      <c r="A17" s="47"/>
      <c r="B17" s="47"/>
      <c r="C17" s="47"/>
      <c r="D17" s="47"/>
      <c r="E17" s="47"/>
      <c r="F17" s="47"/>
      <c r="G17" s="47"/>
      <c r="H17" s="47"/>
      <c r="I17" s="47"/>
      <c r="J17" s="47"/>
      <c r="K17" s="47"/>
    </row>
    <row r="22" ht="101.25" customHeight="1"/>
    <row r="23" ht="11.25" customHeight="1"/>
    <row r="26" ht="27" spans="6:6">
      <c r="F26" s="48"/>
    </row>
    <row r="28" ht="47.25" customHeight="1" spans="1:11">
      <c r="A28" s="49"/>
      <c r="B28" s="49"/>
      <c r="C28" s="49"/>
      <c r="D28" s="49"/>
      <c r="E28" s="49"/>
      <c r="F28" s="49"/>
      <c r="G28" s="49"/>
      <c r="H28" s="49"/>
      <c r="I28" s="49"/>
      <c r="J28" s="49"/>
      <c r="K28" s="49"/>
    </row>
    <row r="29" ht="35.25" spans="1:11">
      <c r="A29" s="49"/>
      <c r="B29" s="49"/>
      <c r="C29" s="49"/>
      <c r="D29" s="49"/>
      <c r="E29" s="49"/>
      <c r="F29" s="50"/>
      <c r="G29" s="49"/>
      <c r="H29" s="49"/>
      <c r="I29" s="49"/>
      <c r="J29" s="49"/>
      <c r="K29" s="49"/>
    </row>
    <row r="30" ht="35.25" spans="1:11">
      <c r="A30" s="49"/>
      <c r="B30" s="49"/>
      <c r="C30" s="49"/>
      <c r="D30" s="49"/>
      <c r="E30" s="49"/>
      <c r="F30" s="49"/>
      <c r="G30" s="49"/>
      <c r="H30" s="49"/>
      <c r="I30" s="49"/>
      <c r="J30" s="49"/>
      <c r="K30" s="49"/>
    </row>
    <row r="31" ht="35.25" spans="1:11">
      <c r="A31" s="49"/>
      <c r="B31" s="49"/>
      <c r="C31" s="49"/>
      <c r="D31" s="49"/>
      <c r="E31" s="49"/>
      <c r="F31" s="49"/>
      <c r="G31" s="49"/>
      <c r="H31" s="49"/>
      <c r="I31" s="49"/>
      <c r="J31" s="49"/>
      <c r="K31" s="49"/>
    </row>
    <row r="32" ht="35.25" spans="1:11">
      <c r="A32" s="49"/>
      <c r="B32" s="49"/>
      <c r="C32" s="49"/>
      <c r="D32" s="49"/>
      <c r="E32" s="49"/>
      <c r="F32" s="49"/>
      <c r="G32" s="49"/>
      <c r="H32" s="49"/>
      <c r="I32" s="49"/>
      <c r="J32" s="49"/>
      <c r="K32" s="49"/>
    </row>
    <row r="33" ht="15.75" spans="1:11">
      <c r="A33" s="51"/>
      <c r="B33" s="51"/>
      <c r="C33" s="51"/>
      <c r="D33" s="51"/>
      <c r="E33" s="51"/>
      <c r="F33" s="51"/>
      <c r="G33" s="51"/>
      <c r="H33" s="51"/>
      <c r="I33" s="51"/>
      <c r="J33" s="51"/>
      <c r="K33" s="51"/>
    </row>
    <row r="34" spans="1:11">
      <c r="A34" s="52"/>
      <c r="B34" s="52"/>
      <c r="C34" s="52"/>
      <c r="D34" s="52"/>
      <c r="E34" s="52"/>
      <c r="F34" s="52"/>
      <c r="G34" s="52"/>
      <c r="H34" s="52"/>
      <c r="I34" s="52"/>
      <c r="J34" s="52"/>
      <c r="K34" s="52"/>
    </row>
    <row r="35" ht="35.25" customHeight="1" spans="1:11">
      <c r="A35" s="52"/>
      <c r="B35" s="52"/>
      <c r="C35" s="52"/>
      <c r="D35" s="52"/>
      <c r="E35" s="52"/>
      <c r="F35" s="52"/>
      <c r="G35" s="52"/>
      <c r="H35" s="52"/>
      <c r="I35" s="52"/>
      <c r="J35" s="52"/>
      <c r="K35" s="52"/>
    </row>
    <row r="36" ht="3.75" customHeight="1" spans="6:11">
      <c r="F36" s="53"/>
      <c r="G36" s="53"/>
      <c r="H36" s="53"/>
      <c r="I36" s="53"/>
      <c r="J36" s="53"/>
      <c r="K36" s="53"/>
    </row>
    <row r="37" hidden="1" customHeight="1" spans="6:11">
      <c r="F37" s="53"/>
      <c r="G37" s="53"/>
      <c r="H37" s="53"/>
      <c r="I37" s="53"/>
      <c r="J37" s="53"/>
      <c r="K37" s="53"/>
    </row>
    <row r="38" hidden="1" customHeight="1" spans="6:11">
      <c r="F38" s="53"/>
      <c r="G38" s="53"/>
      <c r="H38" s="53"/>
      <c r="I38" s="53"/>
      <c r="J38" s="53"/>
      <c r="K38" s="53"/>
    </row>
    <row r="39" ht="23.25" customHeight="1" spans="6:11">
      <c r="F39" s="53"/>
      <c r="G39" s="53"/>
      <c r="H39" s="53"/>
      <c r="I39" s="53"/>
      <c r="J39" s="53"/>
      <c r="K39" s="53"/>
    </row>
  </sheetData>
  <mergeCells count="7">
    <mergeCell ref="J1:K1"/>
    <mergeCell ref="A2:C2"/>
    <mergeCell ref="J2:K2"/>
    <mergeCell ref="A4:K4"/>
    <mergeCell ref="A34:K35"/>
    <mergeCell ref="E6:G8"/>
    <mergeCell ref="A9:K17"/>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6"/>
  <sheetViews>
    <sheetView showGridLines="0" workbookViewId="0">
      <pane ySplit="4" topLeftCell="A19" activePane="bottomLeft" state="frozen"/>
      <selection/>
      <selection pane="bottomLeft" activeCell="A1" sqref="A1:F1"/>
    </sheetView>
  </sheetViews>
  <sheetFormatPr defaultColWidth="8.75" defaultRowHeight="14.25" outlineLevelCol="6"/>
  <cols>
    <col min="1" max="1" width="38.875" style="179" customWidth="1"/>
    <col min="2" max="4" width="14.375" style="155" customWidth="1"/>
    <col min="5" max="6" width="13" style="181" customWidth="1"/>
    <col min="7" max="7" width="9" style="179" hidden="1" customWidth="1"/>
    <col min="8" max="31" width="9" style="179"/>
    <col min="32" max="256" width="8.75" style="179"/>
  </cols>
  <sheetData>
    <row r="1" s="176" customFormat="1" ht="48" customHeight="1" spans="1:6">
      <c r="A1" s="182" t="s">
        <v>37</v>
      </c>
      <c r="B1" s="182"/>
      <c r="C1" s="182"/>
      <c r="D1" s="182"/>
      <c r="E1" s="182"/>
      <c r="F1" s="182"/>
    </row>
    <row r="2" spans="6:6">
      <c r="F2" s="183" t="s">
        <v>38</v>
      </c>
    </row>
    <row r="3" ht="20.1" customHeight="1" spans="1:6">
      <c r="A3" s="29" t="s">
        <v>39</v>
      </c>
      <c r="B3" s="159" t="s">
        <v>40</v>
      </c>
      <c r="C3" s="159" t="s">
        <v>41</v>
      </c>
      <c r="D3" s="159" t="s">
        <v>42</v>
      </c>
      <c r="E3" s="160" t="s">
        <v>43</v>
      </c>
      <c r="F3" s="160" t="s">
        <v>44</v>
      </c>
    </row>
    <row r="4" s="177" customFormat="1" ht="20.1" customHeight="1" spans="1:6">
      <c r="A4" s="29"/>
      <c r="B4" s="161"/>
      <c r="C4" s="161"/>
      <c r="D4" s="161"/>
      <c r="E4" s="162"/>
      <c r="F4" s="162"/>
    </row>
    <row r="5" ht="24" customHeight="1" spans="1:7">
      <c r="A5" s="267" t="s">
        <v>45</v>
      </c>
      <c r="B5" s="268">
        <f>B6+B21</f>
        <v>390000</v>
      </c>
      <c r="C5" s="268">
        <f>C6+C21</f>
        <v>320000</v>
      </c>
      <c r="D5" s="268">
        <f>D6+D21</f>
        <v>320389</v>
      </c>
      <c r="E5" s="186">
        <f>D5/C5</f>
        <v>1.001215625</v>
      </c>
      <c r="F5" s="186">
        <f>D5/G5</f>
        <v>0.854136063961099</v>
      </c>
      <c r="G5" s="179">
        <v>375103</v>
      </c>
    </row>
    <row r="6" s="265" customFormat="1" ht="24" customHeight="1" spans="1:7">
      <c r="A6" s="269" t="s">
        <v>46</v>
      </c>
      <c r="B6" s="268">
        <f>SUM(B7:B20)</f>
        <v>325000</v>
      </c>
      <c r="C6" s="268">
        <f>SUM(C7:C20)</f>
        <v>280000</v>
      </c>
      <c r="D6" s="268">
        <f>SUM(D7:D20)</f>
        <v>281508</v>
      </c>
      <c r="E6" s="186">
        <f t="shared" ref="E6:E27" si="0">D6/C6</f>
        <v>1.00538571428571</v>
      </c>
      <c r="F6" s="186">
        <f t="shared" ref="F6:F27" si="1">D6/G6</f>
        <v>0.91013077706471</v>
      </c>
      <c r="G6" s="265">
        <v>309305</v>
      </c>
    </row>
    <row r="7" ht="24" customHeight="1" spans="1:7">
      <c r="A7" s="188" t="s">
        <v>47</v>
      </c>
      <c r="B7" s="268">
        <v>111000</v>
      </c>
      <c r="C7" s="167">
        <v>90000</v>
      </c>
      <c r="D7" s="167">
        <v>91501</v>
      </c>
      <c r="E7" s="186">
        <f t="shared" si="0"/>
        <v>1.01667777777778</v>
      </c>
      <c r="F7" s="186">
        <f t="shared" si="1"/>
        <v>0.865274047736127</v>
      </c>
      <c r="G7" s="179">
        <v>105748</v>
      </c>
    </row>
    <row r="8" ht="24" customHeight="1" spans="1:7">
      <c r="A8" s="188" t="s">
        <v>48</v>
      </c>
      <c r="B8" s="268">
        <v>50000</v>
      </c>
      <c r="C8" s="167">
        <v>39000</v>
      </c>
      <c r="D8" s="167">
        <v>39056</v>
      </c>
      <c r="E8" s="186">
        <f t="shared" si="0"/>
        <v>1.0014358974359</v>
      </c>
      <c r="F8" s="186">
        <f t="shared" si="1"/>
        <v>0.814871998163951</v>
      </c>
      <c r="G8" s="179">
        <v>47929</v>
      </c>
    </row>
    <row r="9" ht="24" customHeight="1" spans="1:7">
      <c r="A9" s="188" t="s">
        <v>49</v>
      </c>
      <c r="B9" s="268">
        <v>17000</v>
      </c>
      <c r="C9" s="167">
        <v>14000</v>
      </c>
      <c r="D9" s="167">
        <v>13713</v>
      </c>
      <c r="E9" s="186">
        <f t="shared" si="0"/>
        <v>0.9795</v>
      </c>
      <c r="F9" s="186">
        <f t="shared" si="1"/>
        <v>0.868846226953051</v>
      </c>
      <c r="G9" s="179">
        <v>15783</v>
      </c>
    </row>
    <row r="10" ht="24" customHeight="1" spans="1:7">
      <c r="A10" s="188" t="s">
        <v>50</v>
      </c>
      <c r="B10" s="268"/>
      <c r="C10" s="167">
        <v>10</v>
      </c>
      <c r="D10" s="167">
        <v>8</v>
      </c>
      <c r="E10" s="186">
        <f t="shared" si="0"/>
        <v>0.8</v>
      </c>
      <c r="F10" s="186">
        <f t="shared" si="1"/>
        <v>4</v>
      </c>
      <c r="G10" s="179">
        <v>2</v>
      </c>
    </row>
    <row r="11" ht="24" customHeight="1" spans="1:7">
      <c r="A11" s="188" t="s">
        <v>51</v>
      </c>
      <c r="B11" s="268">
        <v>31000</v>
      </c>
      <c r="C11" s="167">
        <v>26400</v>
      </c>
      <c r="D11" s="167">
        <v>26442</v>
      </c>
      <c r="E11" s="186">
        <f t="shared" si="0"/>
        <v>1.00159090909091</v>
      </c>
      <c r="F11" s="186">
        <f t="shared" si="1"/>
        <v>0.888537921301119</v>
      </c>
      <c r="G11" s="179">
        <v>29759</v>
      </c>
    </row>
    <row r="12" ht="24" customHeight="1" spans="1:7">
      <c r="A12" s="188" t="s">
        <v>52</v>
      </c>
      <c r="B12" s="268">
        <v>62000</v>
      </c>
      <c r="C12" s="167">
        <v>63000</v>
      </c>
      <c r="D12" s="167">
        <v>63453</v>
      </c>
      <c r="E12" s="186">
        <f t="shared" si="0"/>
        <v>1.00719047619048</v>
      </c>
      <c r="F12" s="186">
        <f t="shared" si="1"/>
        <v>1.08312991823567</v>
      </c>
      <c r="G12" s="179">
        <v>58583</v>
      </c>
    </row>
    <row r="13" ht="24" customHeight="1" spans="1:7">
      <c r="A13" s="188" t="s">
        <v>53</v>
      </c>
      <c r="B13" s="268">
        <v>12000</v>
      </c>
      <c r="C13" s="167">
        <v>9000</v>
      </c>
      <c r="D13" s="167">
        <v>9000</v>
      </c>
      <c r="E13" s="186">
        <f t="shared" si="0"/>
        <v>1</v>
      </c>
      <c r="F13" s="186">
        <f t="shared" si="1"/>
        <v>0.78003120124805</v>
      </c>
      <c r="G13" s="179">
        <v>11538</v>
      </c>
    </row>
    <row r="14" ht="24" customHeight="1" spans="1:7">
      <c r="A14" s="188" t="s">
        <v>54</v>
      </c>
      <c r="B14" s="268">
        <v>3000</v>
      </c>
      <c r="C14" s="167">
        <v>2930</v>
      </c>
      <c r="D14" s="167">
        <v>2932</v>
      </c>
      <c r="E14" s="186">
        <f t="shared" si="0"/>
        <v>1.00068259385666</v>
      </c>
      <c r="F14" s="186">
        <f t="shared" si="1"/>
        <v>0.852077884335949</v>
      </c>
      <c r="G14" s="179">
        <v>3441</v>
      </c>
    </row>
    <row r="15" ht="24" customHeight="1" spans="1:7">
      <c r="A15" s="188" t="s">
        <v>55</v>
      </c>
      <c r="B15" s="268">
        <v>14000</v>
      </c>
      <c r="C15" s="167">
        <v>10000</v>
      </c>
      <c r="D15" s="167">
        <v>10017</v>
      </c>
      <c r="E15" s="186">
        <f t="shared" si="0"/>
        <v>1.0017</v>
      </c>
      <c r="F15" s="186">
        <f t="shared" si="1"/>
        <v>0.783435007038949</v>
      </c>
      <c r="G15" s="179">
        <v>12786</v>
      </c>
    </row>
    <row r="16" ht="24" customHeight="1" spans="1:7">
      <c r="A16" s="188" t="s">
        <v>56</v>
      </c>
      <c r="B16" s="268">
        <v>5000</v>
      </c>
      <c r="C16" s="167">
        <v>5500</v>
      </c>
      <c r="D16" s="167">
        <v>5465</v>
      </c>
      <c r="E16" s="186">
        <f t="shared" si="0"/>
        <v>0.993636363636364</v>
      </c>
      <c r="F16" s="186">
        <f t="shared" si="1"/>
        <v>1.18959512407488</v>
      </c>
      <c r="G16" s="179">
        <v>4594</v>
      </c>
    </row>
    <row r="17" ht="24" customHeight="1" spans="1:6">
      <c r="A17" s="188" t="s">
        <v>57</v>
      </c>
      <c r="B17" s="268"/>
      <c r="C17" s="167"/>
      <c r="D17" s="167"/>
      <c r="E17" s="186"/>
      <c r="F17" s="186"/>
    </row>
    <row r="18" ht="24" customHeight="1" spans="1:7">
      <c r="A18" s="188" t="s">
        <v>58</v>
      </c>
      <c r="B18" s="268">
        <v>20000</v>
      </c>
      <c r="C18" s="167">
        <v>20000</v>
      </c>
      <c r="D18" s="167">
        <v>19758</v>
      </c>
      <c r="E18" s="186">
        <f t="shared" si="0"/>
        <v>0.9879</v>
      </c>
      <c r="F18" s="186">
        <f t="shared" si="1"/>
        <v>1.03363850379283</v>
      </c>
      <c r="G18" s="179">
        <v>19115</v>
      </c>
    </row>
    <row r="19" ht="24" customHeight="1" spans="1:7">
      <c r="A19" s="188" t="s">
        <v>59</v>
      </c>
      <c r="B19" s="268"/>
      <c r="C19" s="167">
        <v>20</v>
      </c>
      <c r="D19" s="167">
        <v>20</v>
      </c>
      <c r="E19" s="186">
        <f t="shared" si="0"/>
        <v>1</v>
      </c>
      <c r="F19" s="186">
        <f t="shared" si="1"/>
        <v>0.769230769230769</v>
      </c>
      <c r="G19" s="179">
        <v>26</v>
      </c>
    </row>
    <row r="20" customFormat="1" ht="24" customHeight="1" spans="1:7">
      <c r="A20" s="188" t="s">
        <v>60</v>
      </c>
      <c r="B20" s="268"/>
      <c r="C20" s="167">
        <v>140</v>
      </c>
      <c r="D20" s="167">
        <v>143</v>
      </c>
      <c r="E20" s="186">
        <f t="shared" si="0"/>
        <v>1.02142857142857</v>
      </c>
      <c r="F20" s="186">
        <f t="shared" si="1"/>
        <v>143</v>
      </c>
      <c r="G20">
        <v>1</v>
      </c>
    </row>
    <row r="21" s="266" customFormat="1" ht="24" customHeight="1" spans="1:7">
      <c r="A21" s="269" t="s">
        <v>61</v>
      </c>
      <c r="B21" s="268">
        <f>SUM(B22:B27)</f>
        <v>65000</v>
      </c>
      <c r="C21" s="268">
        <f>SUM(C22:C27)</f>
        <v>40000</v>
      </c>
      <c r="D21" s="268">
        <f>SUM(D22:D27)</f>
        <v>38881</v>
      </c>
      <c r="E21" s="186">
        <f t="shared" si="0"/>
        <v>0.972025</v>
      </c>
      <c r="F21" s="186">
        <f t="shared" si="1"/>
        <v>0.590914617465576</v>
      </c>
      <c r="G21" s="266">
        <v>65798</v>
      </c>
    </row>
    <row r="22" ht="24" customHeight="1" spans="1:7">
      <c r="A22" s="188" t="s">
        <v>62</v>
      </c>
      <c r="B22" s="268">
        <v>27000</v>
      </c>
      <c r="C22" s="167">
        <v>23500</v>
      </c>
      <c r="D22" s="167">
        <v>22801</v>
      </c>
      <c r="E22" s="186">
        <f t="shared" si="0"/>
        <v>0.970255319148936</v>
      </c>
      <c r="F22" s="186">
        <f t="shared" si="1"/>
        <v>0.833705071483418</v>
      </c>
      <c r="G22" s="179">
        <v>27349</v>
      </c>
    </row>
    <row r="23" ht="24" customHeight="1" spans="1:7">
      <c r="A23" s="188" t="s">
        <v>63</v>
      </c>
      <c r="B23" s="268">
        <v>3000</v>
      </c>
      <c r="C23" s="167">
        <v>2300</v>
      </c>
      <c r="D23" s="167">
        <v>2223</v>
      </c>
      <c r="E23" s="186">
        <f t="shared" si="0"/>
        <v>0.966521739130435</v>
      </c>
      <c r="F23" s="186">
        <f t="shared" si="1"/>
        <v>0.854671280276817</v>
      </c>
      <c r="G23" s="179">
        <v>2601</v>
      </c>
    </row>
    <row r="24" ht="24" customHeight="1" spans="1:7">
      <c r="A24" s="188" t="s">
        <v>64</v>
      </c>
      <c r="B24" s="268">
        <v>5000</v>
      </c>
      <c r="C24" s="167">
        <v>4000</v>
      </c>
      <c r="D24" s="167">
        <v>3922</v>
      </c>
      <c r="E24" s="186">
        <f t="shared" si="0"/>
        <v>0.9805</v>
      </c>
      <c r="F24" s="186">
        <f t="shared" si="1"/>
        <v>0.70148452870685</v>
      </c>
      <c r="G24" s="179">
        <v>5591</v>
      </c>
    </row>
    <row r="25" ht="24" customHeight="1" spans="1:6">
      <c r="A25" s="188" t="s">
        <v>65</v>
      </c>
      <c r="B25" s="268"/>
      <c r="C25" s="167"/>
      <c r="D25" s="167">
        <v>0</v>
      </c>
      <c r="E25" s="186"/>
      <c r="F25" s="186"/>
    </row>
    <row r="26" ht="24" customHeight="1" spans="1:7">
      <c r="A26" s="188" t="s">
        <v>66</v>
      </c>
      <c r="B26" s="268">
        <v>2000</v>
      </c>
      <c r="C26" s="167">
        <v>1100</v>
      </c>
      <c r="D26" s="167">
        <v>1035</v>
      </c>
      <c r="E26" s="186">
        <f t="shared" si="0"/>
        <v>0.940909090909091</v>
      </c>
      <c r="F26" s="186">
        <f t="shared" si="1"/>
        <v>0.6</v>
      </c>
      <c r="G26" s="179">
        <v>1725</v>
      </c>
    </row>
    <row r="27" ht="24" customHeight="1" spans="1:7">
      <c r="A27" s="271" t="s">
        <v>67</v>
      </c>
      <c r="B27" s="272">
        <v>28000</v>
      </c>
      <c r="C27" s="257">
        <v>9100</v>
      </c>
      <c r="D27" s="257">
        <v>8900</v>
      </c>
      <c r="E27" s="186">
        <f t="shared" si="0"/>
        <v>0.978021978021978</v>
      </c>
      <c r="F27" s="186">
        <f t="shared" si="1"/>
        <v>0.311930464040376</v>
      </c>
      <c r="G27" s="179">
        <v>28532</v>
      </c>
    </row>
    <row r="28" s="178" customFormat="1" ht="24" customHeight="1" spans="1:6">
      <c r="A28" s="273" t="s">
        <v>45</v>
      </c>
      <c r="B28" s="274">
        <f>B6+B21</f>
        <v>390000</v>
      </c>
      <c r="C28" s="274">
        <f>C6+C21</f>
        <v>320000</v>
      </c>
      <c r="D28" s="274">
        <f>D6+D21</f>
        <v>320389</v>
      </c>
      <c r="E28" s="196"/>
      <c r="F28" s="274"/>
    </row>
    <row r="29" ht="24" customHeight="1" spans="1:6">
      <c r="A29" s="187" t="s">
        <v>68</v>
      </c>
      <c r="B29" s="264">
        <v>106680</v>
      </c>
      <c r="C29" s="264">
        <v>106680</v>
      </c>
      <c r="D29" s="167">
        <v>106680</v>
      </c>
      <c r="E29" s="186"/>
      <c r="F29" s="186"/>
    </row>
    <row r="30" ht="24" customHeight="1" spans="1:6">
      <c r="A30" s="187" t="s">
        <v>69</v>
      </c>
      <c r="B30" s="264">
        <v>91320</v>
      </c>
      <c r="C30" s="264">
        <v>109820</v>
      </c>
      <c r="D30" s="167">
        <v>118083</v>
      </c>
      <c r="E30" s="186"/>
      <c r="F30" s="186"/>
    </row>
    <row r="31" ht="24" customHeight="1" spans="1:6">
      <c r="A31" s="187" t="s">
        <v>70</v>
      </c>
      <c r="B31" s="264"/>
      <c r="C31" s="264">
        <v>5800</v>
      </c>
      <c r="D31" s="167">
        <v>5768</v>
      </c>
      <c r="E31" s="186"/>
      <c r="F31" s="186"/>
    </row>
    <row r="32" ht="24" customHeight="1" spans="1:7">
      <c r="A32" s="187" t="s">
        <v>71</v>
      </c>
      <c r="B32" s="275">
        <v>-63000</v>
      </c>
      <c r="C32" s="275">
        <v>-74000</v>
      </c>
      <c r="D32" s="276">
        <v>-80917</v>
      </c>
      <c r="E32" s="186"/>
      <c r="F32" s="186"/>
      <c r="G32" s="280"/>
    </row>
    <row r="33" ht="24" customHeight="1" spans="1:6">
      <c r="A33" s="187" t="s">
        <v>72</v>
      </c>
      <c r="B33" s="264"/>
      <c r="C33" s="264">
        <v>1700</v>
      </c>
      <c r="D33" s="167">
        <v>1700</v>
      </c>
      <c r="E33" s="186"/>
      <c r="F33" s="186"/>
    </row>
    <row r="34" ht="24" customHeight="1" spans="1:6">
      <c r="A34" s="267" t="s">
        <v>73</v>
      </c>
      <c r="B34" s="167">
        <f>SUM(B28:B33)</f>
        <v>525000</v>
      </c>
      <c r="C34" s="167">
        <f>SUM(C28:C33)</f>
        <v>470000</v>
      </c>
      <c r="D34" s="167">
        <f>SUM(D28:D33)</f>
        <v>471703</v>
      </c>
      <c r="E34" s="186"/>
      <c r="F34" s="186"/>
    </row>
    <row r="35" ht="15" customHeight="1" spans="4:4">
      <c r="D35" s="281"/>
    </row>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rowBreaks count="1" manualBreakCount="1">
    <brk id="19"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showGridLines="0" showZeros="0" workbookViewId="0">
      <pane ySplit="4" topLeftCell="A5" activePane="bottomLeft" state="frozen"/>
      <selection/>
      <selection pane="bottomLeft" activeCell="D6" sqref="D6"/>
    </sheetView>
  </sheetViews>
  <sheetFormatPr defaultColWidth="8.75" defaultRowHeight="14.25" outlineLevelCol="6"/>
  <cols>
    <col min="1" max="1" width="34.375" style="55" customWidth="1"/>
    <col min="2" max="4" width="15" style="155" customWidth="1"/>
    <col min="5" max="6" width="11.25" style="156" customWidth="1"/>
    <col min="7" max="7" width="11.625" style="55" hidden="1" customWidth="1"/>
    <col min="8" max="15" width="9" style="55"/>
    <col min="16" max="256" width="8.75" style="55"/>
  </cols>
  <sheetData>
    <row r="1" s="54" customFormat="1" ht="48" customHeight="1" spans="1:6">
      <c r="A1" s="143" t="s">
        <v>74</v>
      </c>
      <c r="B1" s="143"/>
      <c r="C1" s="143"/>
      <c r="D1" s="143"/>
      <c r="E1" s="143"/>
      <c r="F1" s="143"/>
    </row>
    <row r="2" s="21" customFormat="1" spans="1:6">
      <c r="A2" s="179"/>
      <c r="B2" s="155"/>
      <c r="C2" s="155"/>
      <c r="D2" s="155"/>
      <c r="E2" s="157"/>
      <c r="F2" s="158" t="s">
        <v>38</v>
      </c>
    </row>
    <row r="3" s="21" customFormat="1" ht="20.1" customHeight="1" spans="1:6">
      <c r="A3" s="29" t="s">
        <v>39</v>
      </c>
      <c r="B3" s="159" t="s">
        <v>40</v>
      </c>
      <c r="C3" s="159" t="s">
        <v>41</v>
      </c>
      <c r="D3" s="159" t="s">
        <v>42</v>
      </c>
      <c r="E3" s="160" t="s">
        <v>75</v>
      </c>
      <c r="F3" s="160" t="s">
        <v>76</v>
      </c>
    </row>
    <row r="4" s="22" customFormat="1" ht="20.1" customHeight="1" spans="1:6">
      <c r="A4" s="29"/>
      <c r="B4" s="161"/>
      <c r="C4" s="161"/>
      <c r="D4" s="161"/>
      <c r="E4" s="162"/>
      <c r="F4" s="162"/>
    </row>
    <row r="5" ht="27.95" customHeight="1" spans="1:7">
      <c r="A5" s="9" t="s">
        <v>77</v>
      </c>
      <c r="B5" s="163">
        <f>SUM(B6:B29)</f>
        <v>525000</v>
      </c>
      <c r="C5" s="163">
        <f>SUM(C6:C29)</f>
        <v>470000</v>
      </c>
      <c r="D5" s="163">
        <f>SUM(D6:D29)</f>
        <v>469528</v>
      </c>
      <c r="E5" s="165">
        <f>D5/C5</f>
        <v>0.998995744680851</v>
      </c>
      <c r="F5" s="165">
        <f>D5/G5</f>
        <v>0.902988820530376</v>
      </c>
      <c r="G5" s="278">
        <v>519971</v>
      </c>
    </row>
    <row r="6" ht="27.95" customHeight="1" spans="1:7">
      <c r="A6" s="255" t="s">
        <v>78</v>
      </c>
      <c r="B6" s="163">
        <v>49000</v>
      </c>
      <c r="C6" s="167">
        <v>46000</v>
      </c>
      <c r="D6" s="167">
        <v>45893</v>
      </c>
      <c r="E6" s="165">
        <f t="shared" ref="E6:E28" si="0">D6/C6</f>
        <v>0.997673913043478</v>
      </c>
      <c r="F6" s="165">
        <f t="shared" ref="F6:F28" si="1">D6/G6</f>
        <v>0.956044413890799</v>
      </c>
      <c r="G6" s="278">
        <v>48003</v>
      </c>
    </row>
    <row r="7" ht="27.95" customHeight="1" spans="1:7">
      <c r="A7" s="255" t="s">
        <v>79</v>
      </c>
      <c r="B7" s="163"/>
      <c r="C7" s="167">
        <v>50</v>
      </c>
      <c r="D7" s="167"/>
      <c r="E7" s="165">
        <f t="shared" si="0"/>
        <v>0</v>
      </c>
      <c r="F7" s="165">
        <f t="shared" si="1"/>
        <v>0</v>
      </c>
      <c r="G7" s="278">
        <v>2069</v>
      </c>
    </row>
    <row r="8" ht="27.95" customHeight="1" spans="1:7">
      <c r="A8" s="255" t="s">
        <v>80</v>
      </c>
      <c r="B8" s="166">
        <v>45000</v>
      </c>
      <c r="C8" s="167">
        <v>45000</v>
      </c>
      <c r="D8" s="167">
        <v>45084</v>
      </c>
      <c r="E8" s="165">
        <f t="shared" si="0"/>
        <v>1.00186666666667</v>
      </c>
      <c r="F8" s="165">
        <f t="shared" si="1"/>
        <v>1.01859424775762</v>
      </c>
      <c r="G8" s="278">
        <v>44261</v>
      </c>
    </row>
    <row r="9" ht="27.95" customHeight="1" spans="1:7">
      <c r="A9" s="255" t="s">
        <v>81</v>
      </c>
      <c r="B9" s="166">
        <v>148000</v>
      </c>
      <c r="C9" s="167">
        <v>148000</v>
      </c>
      <c r="D9" s="167">
        <v>148888</v>
      </c>
      <c r="E9" s="165">
        <f t="shared" si="0"/>
        <v>1.006</v>
      </c>
      <c r="F9" s="165">
        <f t="shared" si="1"/>
        <v>1.01688340072123</v>
      </c>
      <c r="G9" s="278">
        <v>146416</v>
      </c>
    </row>
    <row r="10" ht="27.95" customHeight="1" spans="1:7">
      <c r="A10" s="255" t="s">
        <v>82</v>
      </c>
      <c r="B10" s="166">
        <v>5500</v>
      </c>
      <c r="C10" s="167">
        <v>4000</v>
      </c>
      <c r="D10" s="167">
        <v>4158</v>
      </c>
      <c r="E10" s="165">
        <f t="shared" si="0"/>
        <v>1.0395</v>
      </c>
      <c r="F10" s="165">
        <f t="shared" si="1"/>
        <v>0.848744641763625</v>
      </c>
      <c r="G10" s="278">
        <v>4899</v>
      </c>
    </row>
    <row r="11" ht="27.95" customHeight="1" spans="1:7">
      <c r="A11" s="255" t="s">
        <v>83</v>
      </c>
      <c r="B11" s="166">
        <v>12500</v>
      </c>
      <c r="C11" s="167">
        <v>8500</v>
      </c>
      <c r="D11" s="167">
        <v>8273</v>
      </c>
      <c r="E11" s="165">
        <f t="shared" si="0"/>
        <v>0.973294117647059</v>
      </c>
      <c r="F11" s="165">
        <f t="shared" si="1"/>
        <v>0.690798263193053</v>
      </c>
      <c r="G11" s="278">
        <v>11976</v>
      </c>
    </row>
    <row r="12" ht="27.95" customHeight="1" spans="1:7">
      <c r="A12" s="255" t="s">
        <v>84</v>
      </c>
      <c r="B12" s="166">
        <v>150000</v>
      </c>
      <c r="C12" s="167">
        <v>124000</v>
      </c>
      <c r="D12" s="167">
        <v>121690</v>
      </c>
      <c r="E12" s="165">
        <f t="shared" si="0"/>
        <v>0.981370967741935</v>
      </c>
      <c r="F12" s="165">
        <f t="shared" si="1"/>
        <v>0.815972105810172</v>
      </c>
      <c r="G12" s="278">
        <v>149135</v>
      </c>
    </row>
    <row r="13" ht="27.95" customHeight="1" spans="1:7">
      <c r="A13" s="255" t="s">
        <v>85</v>
      </c>
      <c r="B13" s="166">
        <v>38000</v>
      </c>
      <c r="C13" s="167">
        <v>32385</v>
      </c>
      <c r="D13" s="167">
        <v>33195</v>
      </c>
      <c r="E13" s="165">
        <f t="shared" si="0"/>
        <v>1.02501157943492</v>
      </c>
      <c r="F13" s="165">
        <f t="shared" si="1"/>
        <v>0.874427058637585</v>
      </c>
      <c r="G13" s="278">
        <v>37962</v>
      </c>
    </row>
    <row r="14" ht="27.95" customHeight="1" spans="1:7">
      <c r="A14" s="255" t="s">
        <v>86</v>
      </c>
      <c r="B14" s="166">
        <v>3000</v>
      </c>
      <c r="C14" s="167">
        <v>5800</v>
      </c>
      <c r="D14" s="167">
        <v>5801</v>
      </c>
      <c r="E14" s="165">
        <f t="shared" si="0"/>
        <v>1.0001724137931</v>
      </c>
      <c r="F14" s="165">
        <f t="shared" si="1"/>
        <v>2.16940912490651</v>
      </c>
      <c r="G14" s="278">
        <v>2674</v>
      </c>
    </row>
    <row r="15" ht="27.95" customHeight="1" spans="1:7">
      <c r="A15" s="255" t="s">
        <v>87</v>
      </c>
      <c r="B15" s="166">
        <v>50000</v>
      </c>
      <c r="C15" s="167">
        <v>43000</v>
      </c>
      <c r="D15" s="167">
        <v>43080</v>
      </c>
      <c r="E15" s="165">
        <f t="shared" si="0"/>
        <v>1.00186046511628</v>
      </c>
      <c r="F15" s="165">
        <f t="shared" si="1"/>
        <v>0.887680039562342</v>
      </c>
      <c r="G15" s="278">
        <v>48531</v>
      </c>
    </row>
    <row r="16" ht="27.95" customHeight="1" spans="1:7">
      <c r="A16" s="255" t="s">
        <v>88</v>
      </c>
      <c r="B16" s="166"/>
      <c r="C16" s="167">
        <v>35</v>
      </c>
      <c r="D16" s="167">
        <v>33</v>
      </c>
      <c r="E16" s="165">
        <f t="shared" si="0"/>
        <v>0.942857142857143</v>
      </c>
      <c r="F16" s="165">
        <f t="shared" si="1"/>
        <v>0.970588235294118</v>
      </c>
      <c r="G16" s="278">
        <v>34</v>
      </c>
    </row>
    <row r="17" ht="27.95" customHeight="1" spans="1:7">
      <c r="A17" s="255" t="s">
        <v>89</v>
      </c>
      <c r="B17" s="166"/>
      <c r="C17" s="167"/>
      <c r="D17" s="167"/>
      <c r="E17" s="165"/>
      <c r="F17" s="165"/>
      <c r="G17" s="278"/>
    </row>
    <row r="18" ht="27.95" customHeight="1" spans="1:7">
      <c r="A18" s="255" t="s">
        <v>90</v>
      </c>
      <c r="B18" s="167">
        <v>5000</v>
      </c>
      <c r="C18" s="167">
        <v>1500</v>
      </c>
      <c r="D18" s="167">
        <v>1622</v>
      </c>
      <c r="E18" s="165">
        <f t="shared" si="0"/>
        <v>1.08133333333333</v>
      </c>
      <c r="F18" s="165">
        <f t="shared" si="1"/>
        <v>0.367300724637681</v>
      </c>
      <c r="G18" s="278">
        <v>4416</v>
      </c>
    </row>
    <row r="19" ht="27.95" customHeight="1" spans="1:7">
      <c r="A19" s="255" t="s">
        <v>91</v>
      </c>
      <c r="B19" s="167"/>
      <c r="C19" s="167">
        <v>50</v>
      </c>
      <c r="D19" s="167">
        <v>50</v>
      </c>
      <c r="E19" s="165">
        <f t="shared" si="0"/>
        <v>1</v>
      </c>
      <c r="F19" s="165">
        <f t="shared" si="1"/>
        <v>0.154320987654321</v>
      </c>
      <c r="G19" s="278">
        <v>324</v>
      </c>
    </row>
    <row r="20" ht="27.95" customHeight="1" spans="1:7">
      <c r="A20" s="255" t="s">
        <v>92</v>
      </c>
      <c r="B20" s="167"/>
      <c r="C20" s="167"/>
      <c r="D20" s="167"/>
      <c r="E20" s="165"/>
      <c r="F20" s="165"/>
      <c r="G20" s="278"/>
    </row>
    <row r="21" ht="26.45" customHeight="1" spans="1:7">
      <c r="A21" s="255" t="s">
        <v>93</v>
      </c>
      <c r="B21" s="167"/>
      <c r="C21" s="167"/>
      <c r="D21" s="167"/>
      <c r="E21" s="165"/>
      <c r="F21" s="165"/>
      <c r="G21" s="278"/>
    </row>
    <row r="22" ht="27.95" customHeight="1" spans="1:7">
      <c r="A22" s="255" t="s">
        <v>94</v>
      </c>
      <c r="B22" s="167">
        <v>850</v>
      </c>
      <c r="C22" s="167">
        <v>1100</v>
      </c>
      <c r="D22" s="167">
        <v>1174</v>
      </c>
      <c r="E22" s="165">
        <f t="shared" si="0"/>
        <v>1.06727272727273</v>
      </c>
      <c r="F22" s="165">
        <f t="shared" si="1"/>
        <v>1.416164053076</v>
      </c>
      <c r="G22" s="278">
        <v>829</v>
      </c>
    </row>
    <row r="23" ht="26.45" customHeight="1" spans="1:7">
      <c r="A23" s="255" t="s">
        <v>95</v>
      </c>
      <c r="B23" s="167"/>
      <c r="C23" s="167"/>
      <c r="D23" s="167"/>
      <c r="E23" s="165"/>
      <c r="F23" s="165">
        <f t="shared" si="1"/>
        <v>0</v>
      </c>
      <c r="G23" s="278">
        <v>9104</v>
      </c>
    </row>
    <row r="24" ht="27.95" customHeight="1" spans="1:7">
      <c r="A24" s="255" t="s">
        <v>96</v>
      </c>
      <c r="B24" s="167">
        <v>350</v>
      </c>
      <c r="C24" s="167">
        <v>980</v>
      </c>
      <c r="D24" s="167">
        <v>973</v>
      </c>
      <c r="E24" s="165">
        <f t="shared" si="0"/>
        <v>0.992857142857143</v>
      </c>
      <c r="F24" s="165">
        <f t="shared" si="1"/>
        <v>3.01238390092879</v>
      </c>
      <c r="G24" s="278">
        <v>323</v>
      </c>
    </row>
    <row r="25" ht="27.95" customHeight="1" spans="1:7">
      <c r="A25" s="255" t="s">
        <v>97</v>
      </c>
      <c r="B25" s="167">
        <v>1850</v>
      </c>
      <c r="C25" s="167">
        <v>1300</v>
      </c>
      <c r="D25" s="167">
        <v>1337</v>
      </c>
      <c r="E25" s="165">
        <f t="shared" si="0"/>
        <v>1.02846153846154</v>
      </c>
      <c r="F25" s="165">
        <f t="shared" si="1"/>
        <v>0.750701852891634</v>
      </c>
      <c r="G25" s="278">
        <v>1781</v>
      </c>
    </row>
    <row r="26" ht="27.95" customHeight="1" spans="1:7">
      <c r="A26" s="255" t="s">
        <v>98</v>
      </c>
      <c r="B26" s="167">
        <v>9000</v>
      </c>
      <c r="C26" s="167"/>
      <c r="D26" s="167"/>
      <c r="E26" s="165"/>
      <c r="F26" s="165"/>
      <c r="G26" s="278"/>
    </row>
    <row r="27" ht="27.95" customHeight="1" spans="1:7">
      <c r="A27" s="255" t="s">
        <v>99</v>
      </c>
      <c r="B27" s="167">
        <v>1250</v>
      </c>
      <c r="C27" s="167">
        <v>2700</v>
      </c>
      <c r="D27" s="167">
        <v>2662</v>
      </c>
      <c r="E27" s="165">
        <f t="shared" si="0"/>
        <v>0.985925925925926</v>
      </c>
      <c r="F27" s="165">
        <f t="shared" si="1"/>
        <v>1.64219617520049</v>
      </c>
      <c r="G27" s="278">
        <v>1621</v>
      </c>
    </row>
    <row r="28" ht="27.95" customHeight="1" spans="1:7">
      <c r="A28" s="255" t="s">
        <v>100</v>
      </c>
      <c r="B28" s="167">
        <v>5700</v>
      </c>
      <c r="C28" s="167">
        <v>5600</v>
      </c>
      <c r="D28" s="167">
        <v>5613</v>
      </c>
      <c r="E28" s="165">
        <f t="shared" si="0"/>
        <v>1.00232142857143</v>
      </c>
      <c r="F28" s="165">
        <f t="shared" si="1"/>
        <v>1</v>
      </c>
      <c r="G28" s="278">
        <v>5613</v>
      </c>
    </row>
    <row r="29" ht="27.95" customHeight="1" spans="1:7">
      <c r="A29" s="256" t="s">
        <v>101</v>
      </c>
      <c r="B29" s="257"/>
      <c r="C29" s="257"/>
      <c r="D29" s="257">
        <v>2</v>
      </c>
      <c r="E29" s="279"/>
      <c r="F29" s="165"/>
      <c r="G29" s="278"/>
    </row>
    <row r="30" ht="27.95" customHeight="1" spans="1:6">
      <c r="A30" s="258" t="s">
        <v>73</v>
      </c>
      <c r="B30" s="259">
        <f>'1全区一般收入'!B34</f>
        <v>525000</v>
      </c>
      <c r="C30" s="259">
        <f>'1全区一般收入'!C34</f>
        <v>470000</v>
      </c>
      <c r="D30" s="259">
        <f>'1全区一般收入'!D34</f>
        <v>471703</v>
      </c>
      <c r="E30" s="175"/>
      <c r="F30" s="175"/>
    </row>
    <row r="31" ht="27.95" customHeight="1" spans="1:6">
      <c r="A31" s="260" t="s">
        <v>102</v>
      </c>
      <c r="B31" s="261">
        <f>B5</f>
        <v>525000</v>
      </c>
      <c r="C31" s="261">
        <f>C5</f>
        <v>470000</v>
      </c>
      <c r="D31" s="261">
        <f>D5</f>
        <v>469528</v>
      </c>
      <c r="E31" s="165"/>
      <c r="F31" s="165"/>
    </row>
    <row r="32" ht="27.95" customHeight="1" spans="1:6">
      <c r="A32" s="262" t="s">
        <v>103</v>
      </c>
      <c r="B32" s="261">
        <f>B30-B31</f>
        <v>0</v>
      </c>
      <c r="C32" s="261">
        <f>C30-C31</f>
        <v>0</v>
      </c>
      <c r="D32" s="261">
        <f>D30-D31</f>
        <v>2175</v>
      </c>
      <c r="E32" s="165"/>
      <c r="F32" s="165"/>
    </row>
    <row r="33" ht="27.95" customHeight="1" spans="1:6">
      <c r="A33" s="263" t="s">
        <v>104</v>
      </c>
      <c r="B33" s="261"/>
      <c r="C33" s="264"/>
      <c r="D33" s="167"/>
      <c r="E33" s="165"/>
      <c r="F33" s="165"/>
    </row>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rowBreaks count="1" manualBreakCount="1">
    <brk id="17" max="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8"/>
  <sheetViews>
    <sheetView showGridLines="0" workbookViewId="0">
      <pane xSplit="2" ySplit="5" topLeftCell="C6" activePane="bottomRight" state="frozen"/>
      <selection/>
      <selection pane="topRight"/>
      <selection pane="bottomLeft"/>
      <selection pane="bottomRight" activeCell="C6" sqref="C6"/>
    </sheetView>
  </sheetViews>
  <sheetFormatPr defaultColWidth="8.75" defaultRowHeight="14.25" outlineLevelCol="6"/>
  <cols>
    <col min="1" max="1" width="38.5" style="179" customWidth="1"/>
    <col min="2" max="4" width="15" style="155" customWidth="1"/>
    <col min="5" max="5" width="13.125" style="180" customWidth="1"/>
    <col min="6" max="6" width="13.125" style="181" customWidth="1"/>
    <col min="7" max="7" width="13.25" style="179" hidden="1" customWidth="1"/>
    <col min="8" max="8" width="12.75" style="179"/>
    <col min="9" max="9" width="9" style="179"/>
    <col min="10" max="10" width="38.25" style="179"/>
    <col min="11" max="31" width="9" style="179"/>
    <col min="32" max="256" width="8.75" style="179"/>
  </cols>
  <sheetData>
    <row r="1" s="176" customFormat="1" ht="48" customHeight="1" spans="1:6">
      <c r="A1" s="182" t="s">
        <v>105</v>
      </c>
      <c r="B1" s="182"/>
      <c r="C1" s="182"/>
      <c r="D1" s="182"/>
      <c r="E1" s="182"/>
      <c r="F1" s="182"/>
    </row>
    <row r="2" spans="6:6">
      <c r="F2" s="183" t="s">
        <v>38</v>
      </c>
    </row>
    <row r="3" ht="20.1" customHeight="1" spans="1:6">
      <c r="A3" s="29" t="s">
        <v>39</v>
      </c>
      <c r="B3" s="159" t="s">
        <v>40</v>
      </c>
      <c r="C3" s="159" t="s">
        <v>41</v>
      </c>
      <c r="D3" s="159" t="s">
        <v>42</v>
      </c>
      <c r="E3" s="30" t="s">
        <v>75</v>
      </c>
      <c r="F3" s="160" t="s">
        <v>76</v>
      </c>
    </row>
    <row r="4" s="177" customFormat="1" ht="20.1" customHeight="1" spans="1:6">
      <c r="A4" s="29"/>
      <c r="B4" s="161"/>
      <c r="C4" s="161"/>
      <c r="D4" s="161"/>
      <c r="E4" s="31"/>
      <c r="F4" s="162"/>
    </row>
    <row r="5" ht="26.25" customHeight="1" spans="1:7">
      <c r="A5" s="267" t="s">
        <v>45</v>
      </c>
      <c r="B5" s="268">
        <f>B6+B21</f>
        <v>390000</v>
      </c>
      <c r="C5" s="268">
        <f>C6+C21</f>
        <v>320000</v>
      </c>
      <c r="D5" s="268">
        <f>D6+D21</f>
        <v>320389</v>
      </c>
      <c r="E5" s="186">
        <f>D5/C5</f>
        <v>1.001215625</v>
      </c>
      <c r="F5" s="186">
        <f>D5/G5</f>
        <v>0.854136063961099</v>
      </c>
      <c r="G5" s="179">
        <v>375103</v>
      </c>
    </row>
    <row r="6" s="265" customFormat="1" ht="26.25" customHeight="1" spans="1:7">
      <c r="A6" s="269" t="s">
        <v>46</v>
      </c>
      <c r="B6" s="268">
        <f>SUM(B7:B20)</f>
        <v>325000</v>
      </c>
      <c r="C6" s="268">
        <f>SUM(C7:C20)</f>
        <v>280000</v>
      </c>
      <c r="D6" s="268">
        <f>SUM(D7:D20)</f>
        <v>281508</v>
      </c>
      <c r="E6" s="186">
        <f t="shared" ref="E6:E27" si="0">D6/C6</f>
        <v>1.00538571428571</v>
      </c>
      <c r="F6" s="186">
        <f t="shared" ref="F6:F27" si="1">D6/G6</f>
        <v>0.91013077706471</v>
      </c>
      <c r="G6" s="265">
        <v>309305</v>
      </c>
    </row>
    <row r="7" ht="26.25" customHeight="1" spans="1:7">
      <c r="A7" s="188" t="s">
        <v>47</v>
      </c>
      <c r="B7" s="268">
        <v>111000</v>
      </c>
      <c r="C7" s="167">
        <v>90000</v>
      </c>
      <c r="D7" s="167">
        <v>91501</v>
      </c>
      <c r="E7" s="186">
        <f t="shared" si="0"/>
        <v>1.01667777777778</v>
      </c>
      <c r="F7" s="186">
        <f t="shared" si="1"/>
        <v>0.865274047736127</v>
      </c>
      <c r="G7" s="179">
        <v>105748</v>
      </c>
    </row>
    <row r="8" ht="26.25" customHeight="1" spans="1:7">
      <c r="A8" s="188" t="s">
        <v>48</v>
      </c>
      <c r="B8" s="268">
        <v>50000</v>
      </c>
      <c r="C8" s="167">
        <v>39000</v>
      </c>
      <c r="D8" s="167">
        <v>39056</v>
      </c>
      <c r="E8" s="186">
        <f t="shared" si="0"/>
        <v>1.0014358974359</v>
      </c>
      <c r="F8" s="186">
        <f t="shared" si="1"/>
        <v>0.814871998163951</v>
      </c>
      <c r="G8" s="179">
        <v>47929</v>
      </c>
    </row>
    <row r="9" ht="26.25" customHeight="1" spans="1:7">
      <c r="A9" s="188" t="s">
        <v>49</v>
      </c>
      <c r="B9" s="268">
        <v>17000</v>
      </c>
      <c r="C9" s="167">
        <v>14000</v>
      </c>
      <c r="D9" s="167">
        <v>13713</v>
      </c>
      <c r="E9" s="186">
        <f t="shared" si="0"/>
        <v>0.9795</v>
      </c>
      <c r="F9" s="186">
        <f t="shared" si="1"/>
        <v>0.868846226953051</v>
      </c>
      <c r="G9" s="179">
        <v>15783</v>
      </c>
    </row>
    <row r="10" ht="26.25" customHeight="1" spans="1:7">
      <c r="A10" s="188" t="s">
        <v>50</v>
      </c>
      <c r="B10" s="268"/>
      <c r="C10" s="167">
        <v>10</v>
      </c>
      <c r="D10" s="167">
        <v>8</v>
      </c>
      <c r="E10" s="186">
        <f t="shared" si="0"/>
        <v>0.8</v>
      </c>
      <c r="F10" s="186">
        <f t="shared" si="1"/>
        <v>4</v>
      </c>
      <c r="G10" s="179">
        <v>2</v>
      </c>
    </row>
    <row r="11" ht="26.25" customHeight="1" spans="1:7">
      <c r="A11" s="188" t="s">
        <v>51</v>
      </c>
      <c r="B11" s="268">
        <v>31000</v>
      </c>
      <c r="C11" s="167">
        <v>26400</v>
      </c>
      <c r="D11" s="167">
        <v>26442</v>
      </c>
      <c r="E11" s="186">
        <f t="shared" si="0"/>
        <v>1.00159090909091</v>
      </c>
      <c r="F11" s="186">
        <f t="shared" si="1"/>
        <v>0.888537921301119</v>
      </c>
      <c r="G11" s="179">
        <v>29759</v>
      </c>
    </row>
    <row r="12" ht="26.25" customHeight="1" spans="1:7">
      <c r="A12" s="188" t="s">
        <v>52</v>
      </c>
      <c r="B12" s="268">
        <v>62000</v>
      </c>
      <c r="C12" s="167">
        <v>63000</v>
      </c>
      <c r="D12" s="167">
        <v>63453</v>
      </c>
      <c r="E12" s="186">
        <f t="shared" si="0"/>
        <v>1.00719047619048</v>
      </c>
      <c r="F12" s="186">
        <f t="shared" si="1"/>
        <v>1.08312991823567</v>
      </c>
      <c r="G12" s="179">
        <v>58583</v>
      </c>
    </row>
    <row r="13" ht="26.25" customHeight="1" spans="1:7">
      <c r="A13" s="188" t="s">
        <v>53</v>
      </c>
      <c r="B13" s="268">
        <v>12000</v>
      </c>
      <c r="C13" s="167">
        <v>9000</v>
      </c>
      <c r="D13" s="167">
        <v>9000</v>
      </c>
      <c r="E13" s="186">
        <f t="shared" si="0"/>
        <v>1</v>
      </c>
      <c r="F13" s="186">
        <f t="shared" si="1"/>
        <v>0.78003120124805</v>
      </c>
      <c r="G13" s="179">
        <v>11538</v>
      </c>
    </row>
    <row r="14" ht="26.25" customHeight="1" spans="1:7">
      <c r="A14" s="188" t="s">
        <v>54</v>
      </c>
      <c r="B14" s="268">
        <v>3000</v>
      </c>
      <c r="C14" s="167">
        <v>2930</v>
      </c>
      <c r="D14" s="167">
        <v>2932</v>
      </c>
      <c r="E14" s="186">
        <f t="shared" si="0"/>
        <v>1.00068259385666</v>
      </c>
      <c r="F14" s="186">
        <f t="shared" si="1"/>
        <v>0.852077884335949</v>
      </c>
      <c r="G14" s="179">
        <v>3441</v>
      </c>
    </row>
    <row r="15" ht="26.25" customHeight="1" spans="1:7">
      <c r="A15" s="188" t="s">
        <v>55</v>
      </c>
      <c r="B15" s="268">
        <v>14000</v>
      </c>
      <c r="C15" s="167">
        <v>10000</v>
      </c>
      <c r="D15" s="167">
        <v>10017</v>
      </c>
      <c r="E15" s="186">
        <f t="shared" si="0"/>
        <v>1.0017</v>
      </c>
      <c r="F15" s="186">
        <f t="shared" si="1"/>
        <v>0.783435007038949</v>
      </c>
      <c r="G15" s="179">
        <v>12786</v>
      </c>
    </row>
    <row r="16" ht="26.25" customHeight="1" spans="1:7">
      <c r="A16" s="188" t="s">
        <v>56</v>
      </c>
      <c r="B16" s="268">
        <v>5000</v>
      </c>
      <c r="C16" s="167">
        <v>5500</v>
      </c>
      <c r="D16" s="167">
        <v>5465</v>
      </c>
      <c r="E16" s="186">
        <f t="shared" si="0"/>
        <v>0.993636363636364</v>
      </c>
      <c r="F16" s="186">
        <f t="shared" si="1"/>
        <v>1.18959512407488</v>
      </c>
      <c r="G16" s="179">
        <v>4594</v>
      </c>
    </row>
    <row r="17" ht="26.25" customHeight="1" spans="1:6">
      <c r="A17" s="188" t="s">
        <v>57</v>
      </c>
      <c r="B17" s="268"/>
      <c r="C17" s="167"/>
      <c r="D17" s="167"/>
      <c r="E17" s="186"/>
      <c r="F17" s="186"/>
    </row>
    <row r="18" ht="26.25" customHeight="1" spans="1:7">
      <c r="A18" s="188" t="s">
        <v>58</v>
      </c>
      <c r="B18" s="268">
        <v>20000</v>
      </c>
      <c r="C18" s="167">
        <v>20000</v>
      </c>
      <c r="D18" s="167">
        <v>19758</v>
      </c>
      <c r="E18" s="186">
        <f t="shared" si="0"/>
        <v>0.9879</v>
      </c>
      <c r="F18" s="186">
        <f t="shared" si="1"/>
        <v>1.03363850379283</v>
      </c>
      <c r="G18" s="179">
        <v>19115</v>
      </c>
    </row>
    <row r="19" ht="26.25" customHeight="1" spans="1:7">
      <c r="A19" s="188" t="s">
        <v>59</v>
      </c>
      <c r="B19" s="268"/>
      <c r="C19" s="167">
        <v>20</v>
      </c>
      <c r="D19" s="167">
        <v>20</v>
      </c>
      <c r="E19" s="186">
        <f t="shared" si="0"/>
        <v>1</v>
      </c>
      <c r="F19" s="186">
        <f t="shared" si="1"/>
        <v>0.769230769230769</v>
      </c>
      <c r="G19" s="179">
        <v>26</v>
      </c>
    </row>
    <row r="20" customFormat="1" ht="26.25" customHeight="1" spans="1:7">
      <c r="A20" s="188" t="s">
        <v>60</v>
      </c>
      <c r="B20" s="268"/>
      <c r="C20" s="167">
        <v>140</v>
      </c>
      <c r="D20" s="167">
        <v>143</v>
      </c>
      <c r="E20" s="186">
        <f t="shared" si="0"/>
        <v>1.02142857142857</v>
      </c>
      <c r="F20" s="186">
        <f t="shared" si="1"/>
        <v>143</v>
      </c>
      <c r="G20">
        <v>1</v>
      </c>
    </row>
    <row r="21" s="266" customFormat="1" ht="26.25" customHeight="1" spans="1:7">
      <c r="A21" s="269" t="s">
        <v>61</v>
      </c>
      <c r="B21" s="268">
        <f>SUM(B22:B27)</f>
        <v>65000</v>
      </c>
      <c r="C21" s="268">
        <f>SUM(C22:C27)</f>
        <v>40000</v>
      </c>
      <c r="D21" s="268">
        <f>SUM(D22:D27)</f>
        <v>38881</v>
      </c>
      <c r="E21" s="186">
        <f t="shared" si="0"/>
        <v>0.972025</v>
      </c>
      <c r="F21" s="186">
        <f t="shared" si="1"/>
        <v>0.590914617465576</v>
      </c>
      <c r="G21" s="266">
        <v>65798</v>
      </c>
    </row>
    <row r="22" ht="26.25" customHeight="1" spans="1:7">
      <c r="A22" s="188" t="s">
        <v>62</v>
      </c>
      <c r="B22" s="268">
        <v>27000</v>
      </c>
      <c r="C22" s="167">
        <v>23500</v>
      </c>
      <c r="D22" s="167">
        <v>22801</v>
      </c>
      <c r="E22" s="186">
        <f t="shared" si="0"/>
        <v>0.970255319148936</v>
      </c>
      <c r="F22" s="186">
        <f t="shared" si="1"/>
        <v>0.833705071483418</v>
      </c>
      <c r="G22" s="179">
        <v>27349</v>
      </c>
    </row>
    <row r="23" ht="26.25" customHeight="1" spans="1:7">
      <c r="A23" s="188" t="s">
        <v>63</v>
      </c>
      <c r="B23" s="268">
        <v>3000</v>
      </c>
      <c r="C23" s="167">
        <v>2300</v>
      </c>
      <c r="D23" s="167">
        <v>2223</v>
      </c>
      <c r="E23" s="186">
        <f t="shared" si="0"/>
        <v>0.966521739130435</v>
      </c>
      <c r="F23" s="186">
        <f t="shared" si="1"/>
        <v>0.854671280276817</v>
      </c>
      <c r="G23" s="179">
        <v>2601</v>
      </c>
    </row>
    <row r="24" ht="26.25" customHeight="1" spans="1:7">
      <c r="A24" s="188" t="s">
        <v>64</v>
      </c>
      <c r="B24" s="268">
        <v>5000</v>
      </c>
      <c r="C24" s="167">
        <v>4000</v>
      </c>
      <c r="D24" s="167">
        <v>3922</v>
      </c>
      <c r="E24" s="186">
        <f t="shared" si="0"/>
        <v>0.9805</v>
      </c>
      <c r="F24" s="186">
        <f t="shared" si="1"/>
        <v>0.70148452870685</v>
      </c>
      <c r="G24" s="179">
        <v>5591</v>
      </c>
    </row>
    <row r="25" ht="26.25" customHeight="1" spans="1:7">
      <c r="A25" s="188" t="s">
        <v>65</v>
      </c>
      <c r="B25" s="268"/>
      <c r="C25" s="167"/>
      <c r="D25" s="167">
        <v>0</v>
      </c>
      <c r="E25" s="186"/>
      <c r="F25" s="186">
        <f t="shared" si="1"/>
        <v>0</v>
      </c>
      <c r="G25" s="179">
        <v>1725</v>
      </c>
    </row>
    <row r="26" ht="26.25" customHeight="1" spans="1:6">
      <c r="A26" s="270" t="s">
        <v>66</v>
      </c>
      <c r="B26" s="268">
        <v>2000</v>
      </c>
      <c r="C26" s="167">
        <v>1100</v>
      </c>
      <c r="D26" s="167">
        <v>1035</v>
      </c>
      <c r="E26" s="186">
        <f t="shared" si="0"/>
        <v>0.940909090909091</v>
      </c>
      <c r="F26" s="186"/>
    </row>
    <row r="27" ht="26.25" customHeight="1" spans="1:7">
      <c r="A27" s="271" t="s">
        <v>67</v>
      </c>
      <c r="B27" s="272">
        <v>28000</v>
      </c>
      <c r="C27" s="257">
        <v>9100</v>
      </c>
      <c r="D27" s="257">
        <v>8900</v>
      </c>
      <c r="E27" s="186">
        <f t="shared" si="0"/>
        <v>0.978021978021978</v>
      </c>
      <c r="F27" s="186">
        <f t="shared" si="1"/>
        <v>0.311930464040376</v>
      </c>
      <c r="G27" s="179">
        <v>28532</v>
      </c>
    </row>
    <row r="28" s="178" customFormat="1" ht="26.25" customHeight="1" spans="1:6">
      <c r="A28" s="273" t="s">
        <v>45</v>
      </c>
      <c r="B28" s="274">
        <f>B6+B21</f>
        <v>390000</v>
      </c>
      <c r="C28" s="274">
        <f>C6+C21</f>
        <v>320000</v>
      </c>
      <c r="D28" s="274">
        <f>D5</f>
        <v>320389</v>
      </c>
      <c r="E28" s="196"/>
      <c r="F28" s="196"/>
    </row>
    <row r="29" ht="26.25" customHeight="1" spans="1:6">
      <c r="A29" s="187" t="s">
        <v>68</v>
      </c>
      <c r="B29" s="264">
        <v>106680</v>
      </c>
      <c r="C29" s="264">
        <v>106680</v>
      </c>
      <c r="D29" s="167">
        <v>106680</v>
      </c>
      <c r="E29" s="186"/>
      <c r="F29" s="186"/>
    </row>
    <row r="30" ht="26.25" customHeight="1" spans="1:6">
      <c r="A30" s="187" t="s">
        <v>106</v>
      </c>
      <c r="B30" s="264">
        <v>91320</v>
      </c>
      <c r="C30" s="264">
        <v>109820</v>
      </c>
      <c r="D30" s="167">
        <v>118083</v>
      </c>
      <c r="E30" s="186"/>
      <c r="F30" s="186"/>
    </row>
    <row r="31" ht="26.25" customHeight="1" spans="1:6">
      <c r="A31" s="187" t="s">
        <v>107</v>
      </c>
      <c r="B31" s="264"/>
      <c r="C31" s="264">
        <v>5800</v>
      </c>
      <c r="D31" s="167">
        <v>5768</v>
      </c>
      <c r="E31" s="186"/>
      <c r="F31" s="186"/>
    </row>
    <row r="32" ht="26.25" customHeight="1" spans="1:6">
      <c r="A32" s="187" t="s">
        <v>108</v>
      </c>
      <c r="B32" s="275">
        <v>-63000</v>
      </c>
      <c r="C32" s="275">
        <v>-74000</v>
      </c>
      <c r="D32" s="276">
        <v>-80917</v>
      </c>
      <c r="E32" s="186"/>
      <c r="F32" s="186"/>
    </row>
    <row r="33" ht="26.25" customHeight="1" spans="1:6">
      <c r="A33" s="187" t="s">
        <v>72</v>
      </c>
      <c r="B33" s="264"/>
      <c r="C33" s="264">
        <v>1700</v>
      </c>
      <c r="D33" s="167">
        <v>1700</v>
      </c>
      <c r="E33" s="186"/>
      <c r="F33" s="186"/>
    </row>
    <row r="34" ht="26.25" customHeight="1" spans="1:6">
      <c r="A34" s="187" t="s">
        <v>109</v>
      </c>
      <c r="B34" s="167"/>
      <c r="C34" s="167"/>
      <c r="D34" s="167"/>
      <c r="E34" s="102"/>
      <c r="F34" s="186"/>
    </row>
    <row r="35" ht="24.6" customHeight="1" spans="1:6">
      <c r="A35" s="267" t="s">
        <v>73</v>
      </c>
      <c r="B35" s="277">
        <f>SUM(B28:B34)</f>
        <v>525000</v>
      </c>
      <c r="C35" s="277">
        <f>SUM(C28:C34)</f>
        <v>470000</v>
      </c>
      <c r="D35" s="277">
        <f>SUM(D28:D34)</f>
        <v>471703</v>
      </c>
      <c r="E35" s="186"/>
      <c r="F35" s="186"/>
    </row>
    <row r="36" ht="24.6"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rowBreaks count="1" manualBreakCount="1">
    <brk id="22" max="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showGridLines="0" showZeros="0" workbookViewId="0">
      <pane xSplit="2" ySplit="5" topLeftCell="C28" activePane="bottomRight" state="frozen"/>
      <selection/>
      <selection pane="topRight"/>
      <selection pane="bottomLeft"/>
      <selection pane="bottomRight" activeCell="C29" sqref="C29"/>
    </sheetView>
  </sheetViews>
  <sheetFormatPr defaultColWidth="8.75" defaultRowHeight="14.25" outlineLevelCol="6"/>
  <cols>
    <col min="1" max="1" width="35" style="55" customWidth="1"/>
    <col min="2" max="4" width="12.125" style="155" customWidth="1"/>
    <col min="5" max="5" width="11.375" style="55" customWidth="1"/>
    <col min="6" max="6" width="11.375" style="156" customWidth="1"/>
    <col min="7" max="7" width="9" style="55" hidden="1" customWidth="1"/>
    <col min="8" max="31" width="9" style="55"/>
    <col min="32" max="256" width="8.75" style="55"/>
  </cols>
  <sheetData>
    <row r="1" s="54" customFormat="1" ht="48" customHeight="1" spans="1:6">
      <c r="A1" s="143" t="s">
        <v>110</v>
      </c>
      <c r="B1" s="143"/>
      <c r="C1" s="143"/>
      <c r="D1" s="143"/>
      <c r="E1" s="143"/>
      <c r="F1" s="143"/>
    </row>
    <row r="2" s="21" customFormat="1" spans="1:6">
      <c r="A2" s="179"/>
      <c r="B2" s="155"/>
      <c r="C2" s="155"/>
      <c r="D2" s="155"/>
      <c r="F2" s="158" t="s">
        <v>38</v>
      </c>
    </row>
    <row r="3" s="21" customFormat="1" ht="20.1" customHeight="1" spans="1:6">
      <c r="A3" s="29" t="s">
        <v>39</v>
      </c>
      <c r="B3" s="159" t="s">
        <v>40</v>
      </c>
      <c r="C3" s="159" t="s">
        <v>41</v>
      </c>
      <c r="D3" s="159" t="s">
        <v>42</v>
      </c>
      <c r="E3" s="30" t="s">
        <v>75</v>
      </c>
      <c r="F3" s="160" t="s">
        <v>76</v>
      </c>
    </row>
    <row r="4" s="22" customFormat="1" ht="20.1" customHeight="1" spans="1:6">
      <c r="A4" s="29"/>
      <c r="B4" s="161"/>
      <c r="C4" s="161"/>
      <c r="D4" s="161"/>
      <c r="E4" s="31"/>
      <c r="F4" s="162"/>
    </row>
    <row r="5" ht="27.95" customHeight="1" spans="1:7">
      <c r="A5" s="9" t="s">
        <v>77</v>
      </c>
      <c r="B5" s="163">
        <f>SUM(B6:B29)</f>
        <v>525000</v>
      </c>
      <c r="C5" s="163">
        <f>SUM(C6:C29)</f>
        <v>470000</v>
      </c>
      <c r="D5" s="163">
        <f>SUM(D6:D29)</f>
        <v>469528</v>
      </c>
      <c r="E5" s="165">
        <f>D5/C5</f>
        <v>0.998995744680851</v>
      </c>
      <c r="F5" s="165">
        <f>D5/G5</f>
        <v>0.902988820530376</v>
      </c>
      <c r="G5" s="55">
        <v>519971</v>
      </c>
    </row>
    <row r="6" ht="27.95" customHeight="1" spans="1:7">
      <c r="A6" s="255" t="s">
        <v>78</v>
      </c>
      <c r="B6" s="163">
        <v>49000</v>
      </c>
      <c r="C6" s="167">
        <v>46000</v>
      </c>
      <c r="D6" s="167">
        <v>45893</v>
      </c>
      <c r="E6" s="165">
        <f t="shared" ref="E6:E28" si="0">D6/C6</f>
        <v>0.997673913043478</v>
      </c>
      <c r="F6" s="165">
        <f t="shared" ref="F6:F28" si="1">D6/G6</f>
        <v>0.956044413890799</v>
      </c>
      <c r="G6" s="55">
        <v>48003</v>
      </c>
    </row>
    <row r="7" ht="27.95" customHeight="1" spans="1:7">
      <c r="A7" s="255" t="s">
        <v>79</v>
      </c>
      <c r="B7" s="163"/>
      <c r="C7" s="167">
        <v>50</v>
      </c>
      <c r="D7" s="167"/>
      <c r="E7" s="165">
        <f t="shared" si="0"/>
        <v>0</v>
      </c>
      <c r="F7" s="165">
        <f t="shared" si="1"/>
        <v>0</v>
      </c>
      <c r="G7" s="55">
        <v>2069</v>
      </c>
    </row>
    <row r="8" ht="27.95" customHeight="1" spans="1:7">
      <c r="A8" s="255" t="s">
        <v>80</v>
      </c>
      <c r="B8" s="166">
        <v>45000</v>
      </c>
      <c r="C8" s="167">
        <v>45000</v>
      </c>
      <c r="D8" s="167">
        <v>45084</v>
      </c>
      <c r="E8" s="165">
        <f t="shared" si="0"/>
        <v>1.00186666666667</v>
      </c>
      <c r="F8" s="165">
        <f t="shared" si="1"/>
        <v>1.01859424775762</v>
      </c>
      <c r="G8" s="55">
        <v>44261</v>
      </c>
    </row>
    <row r="9" ht="27.95" customHeight="1" spans="1:7">
      <c r="A9" s="255" t="s">
        <v>81</v>
      </c>
      <c r="B9" s="166">
        <v>148000</v>
      </c>
      <c r="C9" s="167">
        <v>148000</v>
      </c>
      <c r="D9" s="167">
        <v>148888</v>
      </c>
      <c r="E9" s="165">
        <f t="shared" si="0"/>
        <v>1.006</v>
      </c>
      <c r="F9" s="165">
        <f t="shared" si="1"/>
        <v>1.01688340072123</v>
      </c>
      <c r="G9" s="55">
        <v>146416</v>
      </c>
    </row>
    <row r="10" ht="27.95" customHeight="1" spans="1:7">
      <c r="A10" s="255" t="s">
        <v>82</v>
      </c>
      <c r="B10" s="166">
        <v>5500</v>
      </c>
      <c r="C10" s="167">
        <v>4000</v>
      </c>
      <c r="D10" s="167">
        <v>4158</v>
      </c>
      <c r="E10" s="165">
        <f t="shared" si="0"/>
        <v>1.0395</v>
      </c>
      <c r="F10" s="165">
        <f t="shared" si="1"/>
        <v>0.848744641763625</v>
      </c>
      <c r="G10" s="55">
        <v>4899</v>
      </c>
    </row>
    <row r="11" ht="27.95" customHeight="1" spans="1:7">
      <c r="A11" s="255" t="s">
        <v>83</v>
      </c>
      <c r="B11" s="166">
        <v>12500</v>
      </c>
      <c r="C11" s="167">
        <v>8500</v>
      </c>
      <c r="D11" s="167">
        <v>8273</v>
      </c>
      <c r="E11" s="165">
        <f t="shared" si="0"/>
        <v>0.973294117647059</v>
      </c>
      <c r="F11" s="165">
        <f t="shared" si="1"/>
        <v>0.690798263193053</v>
      </c>
      <c r="G11" s="55">
        <v>11976</v>
      </c>
    </row>
    <row r="12" ht="27.95" customHeight="1" spans="1:7">
      <c r="A12" s="255" t="s">
        <v>84</v>
      </c>
      <c r="B12" s="166">
        <v>150000</v>
      </c>
      <c r="C12" s="167">
        <v>124000</v>
      </c>
      <c r="D12" s="167">
        <v>121690</v>
      </c>
      <c r="E12" s="165">
        <f t="shared" si="0"/>
        <v>0.981370967741935</v>
      </c>
      <c r="F12" s="165">
        <f t="shared" si="1"/>
        <v>0.815972105810172</v>
      </c>
      <c r="G12" s="55">
        <v>149135</v>
      </c>
    </row>
    <row r="13" ht="27.95" customHeight="1" spans="1:7">
      <c r="A13" s="255" t="s">
        <v>85</v>
      </c>
      <c r="B13" s="166">
        <v>38000</v>
      </c>
      <c r="C13" s="167">
        <v>32385</v>
      </c>
      <c r="D13" s="167">
        <v>33195</v>
      </c>
      <c r="E13" s="165">
        <f t="shared" si="0"/>
        <v>1.02501157943492</v>
      </c>
      <c r="F13" s="165">
        <f t="shared" si="1"/>
        <v>0.874427058637585</v>
      </c>
      <c r="G13" s="55">
        <v>37962</v>
      </c>
    </row>
    <row r="14" ht="27.95" customHeight="1" spans="1:7">
      <c r="A14" s="255" t="s">
        <v>86</v>
      </c>
      <c r="B14" s="166">
        <v>3000</v>
      </c>
      <c r="C14" s="167">
        <v>5800</v>
      </c>
      <c r="D14" s="167">
        <v>5801</v>
      </c>
      <c r="E14" s="165">
        <f t="shared" si="0"/>
        <v>1.0001724137931</v>
      </c>
      <c r="F14" s="165">
        <f t="shared" si="1"/>
        <v>2.16940912490651</v>
      </c>
      <c r="G14" s="55">
        <v>2674</v>
      </c>
    </row>
    <row r="15" ht="27.95" customHeight="1" spans="1:7">
      <c r="A15" s="255" t="s">
        <v>87</v>
      </c>
      <c r="B15" s="166">
        <v>50000</v>
      </c>
      <c r="C15" s="167">
        <v>43000</v>
      </c>
      <c r="D15" s="167">
        <v>43080</v>
      </c>
      <c r="E15" s="165">
        <f t="shared" si="0"/>
        <v>1.00186046511628</v>
      </c>
      <c r="F15" s="165">
        <f t="shared" si="1"/>
        <v>0.887680039562342</v>
      </c>
      <c r="G15" s="55">
        <v>48531</v>
      </c>
    </row>
    <row r="16" ht="27.95" customHeight="1" spans="1:7">
      <c r="A16" s="255" t="s">
        <v>88</v>
      </c>
      <c r="B16" s="166"/>
      <c r="C16" s="167">
        <v>35</v>
      </c>
      <c r="D16" s="167">
        <v>33</v>
      </c>
      <c r="E16" s="165">
        <f t="shared" si="0"/>
        <v>0.942857142857143</v>
      </c>
      <c r="F16" s="165">
        <f t="shared" si="1"/>
        <v>0.970588235294118</v>
      </c>
      <c r="G16" s="55">
        <v>34</v>
      </c>
    </row>
    <row r="17" ht="27.95" customHeight="1" spans="1:6">
      <c r="A17" s="255" t="s">
        <v>89</v>
      </c>
      <c r="B17" s="166"/>
      <c r="C17" s="167"/>
      <c r="D17" s="167"/>
      <c r="E17" s="165"/>
      <c r="F17" s="165"/>
    </row>
    <row r="18" ht="27.95" customHeight="1" spans="1:7">
      <c r="A18" s="255" t="s">
        <v>90</v>
      </c>
      <c r="B18" s="167">
        <v>5000</v>
      </c>
      <c r="C18" s="167">
        <v>1500</v>
      </c>
      <c r="D18" s="167">
        <v>1622</v>
      </c>
      <c r="E18" s="165">
        <f t="shared" si="0"/>
        <v>1.08133333333333</v>
      </c>
      <c r="F18" s="165">
        <f t="shared" si="1"/>
        <v>0.367300724637681</v>
      </c>
      <c r="G18" s="55">
        <v>4416</v>
      </c>
    </row>
    <row r="19" ht="27.95" customHeight="1" spans="1:7">
      <c r="A19" s="255" t="s">
        <v>91</v>
      </c>
      <c r="B19" s="167"/>
      <c r="C19" s="167">
        <v>50</v>
      </c>
      <c r="D19" s="167">
        <v>50</v>
      </c>
      <c r="E19" s="165">
        <f t="shared" si="0"/>
        <v>1</v>
      </c>
      <c r="F19" s="165">
        <f t="shared" si="1"/>
        <v>0.154320987654321</v>
      </c>
      <c r="G19" s="55">
        <v>324</v>
      </c>
    </row>
    <row r="20" ht="27.95" customHeight="1" spans="1:6">
      <c r="A20" s="255" t="s">
        <v>92</v>
      </c>
      <c r="B20" s="167"/>
      <c r="C20" s="167"/>
      <c r="D20" s="167"/>
      <c r="E20" s="165"/>
      <c r="F20" s="165"/>
    </row>
    <row r="21" ht="27.95" customHeight="1" spans="1:6">
      <c r="A21" s="255" t="s">
        <v>93</v>
      </c>
      <c r="B21" s="167"/>
      <c r="C21" s="167"/>
      <c r="D21" s="167"/>
      <c r="E21" s="165"/>
      <c r="F21" s="165"/>
    </row>
    <row r="22" ht="27.95" customHeight="1" spans="1:7">
      <c r="A22" s="255" t="s">
        <v>94</v>
      </c>
      <c r="B22" s="167">
        <v>850</v>
      </c>
      <c r="C22" s="167">
        <v>1100</v>
      </c>
      <c r="D22" s="167">
        <v>1174</v>
      </c>
      <c r="E22" s="165">
        <f t="shared" si="0"/>
        <v>1.06727272727273</v>
      </c>
      <c r="F22" s="165">
        <f t="shared" si="1"/>
        <v>1.416164053076</v>
      </c>
      <c r="G22" s="55">
        <v>829</v>
      </c>
    </row>
    <row r="23" ht="27.95" customHeight="1" spans="1:7">
      <c r="A23" s="255" t="s">
        <v>95</v>
      </c>
      <c r="B23" s="167"/>
      <c r="C23" s="167"/>
      <c r="D23" s="167"/>
      <c r="E23" s="165"/>
      <c r="F23" s="165">
        <f t="shared" si="1"/>
        <v>0</v>
      </c>
      <c r="G23" s="55">
        <v>9104</v>
      </c>
    </row>
    <row r="24" ht="27.95" customHeight="1" spans="1:7">
      <c r="A24" s="255" t="s">
        <v>96</v>
      </c>
      <c r="B24" s="167">
        <v>350</v>
      </c>
      <c r="C24" s="167">
        <v>980</v>
      </c>
      <c r="D24" s="167">
        <v>973</v>
      </c>
      <c r="E24" s="165">
        <f t="shared" si="0"/>
        <v>0.992857142857143</v>
      </c>
      <c r="F24" s="165">
        <f t="shared" si="1"/>
        <v>3.01238390092879</v>
      </c>
      <c r="G24" s="55">
        <v>323</v>
      </c>
    </row>
    <row r="25" ht="27.95" customHeight="1" spans="1:7">
      <c r="A25" s="255" t="s">
        <v>97</v>
      </c>
      <c r="B25" s="167">
        <v>1850</v>
      </c>
      <c r="C25" s="167">
        <v>1300</v>
      </c>
      <c r="D25" s="167">
        <v>1337</v>
      </c>
      <c r="E25" s="165">
        <f t="shared" si="0"/>
        <v>1.02846153846154</v>
      </c>
      <c r="F25" s="165">
        <f t="shared" si="1"/>
        <v>0.750701852891634</v>
      </c>
      <c r="G25" s="55">
        <v>1781</v>
      </c>
    </row>
    <row r="26" ht="27.95" customHeight="1" spans="1:6">
      <c r="A26" s="255" t="s">
        <v>98</v>
      </c>
      <c r="B26" s="167">
        <v>9000</v>
      </c>
      <c r="C26" s="167"/>
      <c r="D26" s="167"/>
      <c r="E26" s="165"/>
      <c r="F26" s="165"/>
    </row>
    <row r="27" ht="27.95" customHeight="1" spans="1:7">
      <c r="A27" s="255" t="s">
        <v>99</v>
      </c>
      <c r="B27" s="167">
        <v>1250</v>
      </c>
      <c r="C27" s="167">
        <v>2700</v>
      </c>
      <c r="D27" s="167">
        <v>2662</v>
      </c>
      <c r="E27" s="165">
        <f t="shared" si="0"/>
        <v>0.985925925925926</v>
      </c>
      <c r="F27" s="165">
        <f t="shared" si="1"/>
        <v>1.64219617520049</v>
      </c>
      <c r="G27" s="55">
        <v>1621</v>
      </c>
    </row>
    <row r="28" ht="27.95" customHeight="1" spans="1:7">
      <c r="A28" s="255" t="s">
        <v>100</v>
      </c>
      <c r="B28" s="167">
        <v>5700</v>
      </c>
      <c r="C28" s="167">
        <v>5600</v>
      </c>
      <c r="D28" s="167">
        <v>5613</v>
      </c>
      <c r="E28" s="165">
        <f t="shared" si="0"/>
        <v>1.00232142857143</v>
      </c>
      <c r="F28" s="165">
        <f t="shared" si="1"/>
        <v>1</v>
      </c>
      <c r="G28" s="55">
        <v>5613</v>
      </c>
    </row>
    <row r="29" ht="27.95" customHeight="1" spans="1:6">
      <c r="A29" s="256" t="s">
        <v>101</v>
      </c>
      <c r="B29" s="257"/>
      <c r="C29" s="257"/>
      <c r="D29" s="257">
        <v>2</v>
      </c>
      <c r="E29" s="165"/>
      <c r="F29" s="165"/>
    </row>
    <row r="30" ht="27.95" customHeight="1" spans="1:6">
      <c r="A30" s="258" t="s">
        <v>73</v>
      </c>
      <c r="B30" s="259">
        <f>'3区级一般收入'!B35</f>
        <v>525000</v>
      </c>
      <c r="C30" s="259">
        <f>'3区级一般收入'!C35</f>
        <v>470000</v>
      </c>
      <c r="D30" s="259">
        <f>'3区级一般收入'!D35</f>
        <v>471703</v>
      </c>
      <c r="E30" s="175"/>
      <c r="F30" s="175"/>
    </row>
    <row r="31" ht="27.95" customHeight="1" spans="1:6">
      <c r="A31" s="260" t="s">
        <v>102</v>
      </c>
      <c r="B31" s="261">
        <f>B5</f>
        <v>525000</v>
      </c>
      <c r="C31" s="261">
        <f>C5</f>
        <v>470000</v>
      </c>
      <c r="D31" s="261">
        <f>D5</f>
        <v>469528</v>
      </c>
      <c r="E31" s="165"/>
      <c r="F31" s="165"/>
    </row>
    <row r="32" ht="27.95" customHeight="1" spans="1:6">
      <c r="A32" s="262" t="s">
        <v>103</v>
      </c>
      <c r="B32" s="261">
        <f>B30-B31</f>
        <v>0</v>
      </c>
      <c r="C32" s="261">
        <f>C30-C31</f>
        <v>0</v>
      </c>
      <c r="D32" s="261">
        <f>D30-D31</f>
        <v>2175</v>
      </c>
      <c r="E32" s="165"/>
      <c r="F32" s="165"/>
    </row>
    <row r="33" ht="27.95" customHeight="1" spans="1:6">
      <c r="A33" s="263" t="s">
        <v>104</v>
      </c>
      <c r="B33" s="261"/>
      <c r="C33" s="264"/>
      <c r="D33" s="167"/>
      <c r="E33" s="165"/>
      <c r="F33" s="165"/>
    </row>
  </sheetData>
  <mergeCells count="7">
    <mergeCell ref="A1:F1"/>
    <mergeCell ref="A3:A4"/>
    <mergeCell ref="B3:B4"/>
    <mergeCell ref="C3:C4"/>
    <mergeCell ref="D3:D4"/>
    <mergeCell ref="E3:E4"/>
    <mergeCell ref="F3:F4"/>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350"/>
  <sheetViews>
    <sheetView showGridLines="0" showZeros="0" workbookViewId="0">
      <selection activeCell="A1" sqref="A1:D1"/>
    </sheetView>
  </sheetViews>
  <sheetFormatPr defaultColWidth="8.375" defaultRowHeight="24.95" customHeight="1" outlineLevelCol="3"/>
  <cols>
    <col min="1" max="1" width="45.75" style="243" customWidth="1"/>
    <col min="2" max="2" width="19" style="244" customWidth="1"/>
    <col min="3" max="3" width="19" style="155" customWidth="1"/>
    <col min="4" max="4" width="19" style="245" customWidth="1"/>
    <col min="5" max="256" width="8.375" style="243"/>
  </cols>
  <sheetData>
    <row r="1" s="240" customFormat="1" ht="51.75" customHeight="1" spans="1:4">
      <c r="A1" s="246" t="s">
        <v>111</v>
      </c>
      <c r="B1" s="246"/>
      <c r="C1" s="246"/>
      <c r="D1" s="246"/>
    </row>
    <row r="2" ht="19.5" customHeight="1" spans="1:4">
      <c r="A2" s="27"/>
      <c r="B2" s="247"/>
      <c r="C2" s="248"/>
      <c r="D2" s="249" t="s">
        <v>38</v>
      </c>
    </row>
    <row r="3" s="241" customFormat="1" ht="36.75" customHeight="1" spans="1:4">
      <c r="A3" s="250" t="s">
        <v>112</v>
      </c>
      <c r="B3" s="251" t="s">
        <v>41</v>
      </c>
      <c r="C3" s="251" t="s">
        <v>42</v>
      </c>
      <c r="D3" s="252" t="s">
        <v>75</v>
      </c>
    </row>
    <row r="4" s="242" customFormat="1" ht="30" customHeight="1" spans="1:4">
      <c r="A4" s="147" t="s">
        <v>113</v>
      </c>
      <c r="B4" s="148">
        <f>SUM(B5,B249,B289,B308,B399,B453,B507,B564,B685,B757,B835,B858,B969,B1033,B1100,B1120,B1150,B1160,B1205,B1225,B1279,B1336,B1339,B1347)</f>
        <v>470000</v>
      </c>
      <c r="C4" s="148">
        <f>SUM(C5,C249,C289,C308,C399,C453,C507,C564,C685,C757,C835,C858,C969,C1033,C1100,C1120,C1150,C1160,C1205,C1225,C1279,C1336,C1339,C1347)</f>
        <v>469528</v>
      </c>
      <c r="D4" s="253">
        <f t="shared" ref="D4:D8" si="0">C4/B4</f>
        <v>0.998995744680851</v>
      </c>
    </row>
    <row r="5" customHeight="1" spans="1:4">
      <c r="A5" s="152" t="s">
        <v>78</v>
      </c>
      <c r="B5" s="148">
        <f>SUM(B6+B18+B27+B38+B49+B60+B71+B83+B92+B105+B115+B124+B135+B148+B155+B163+B169+B176+B183+B190+B197+B204+B212+B218+B224+B231+B246)</f>
        <v>46000</v>
      </c>
      <c r="C5" s="148">
        <f>SUM(C6+C18+C27+C38+C49+C60+C71+C83+C92+C105+C115+C124+C135+C148+C155+C163+C169+C176+C183+C190+C197+C204+C212+C218+C224+C231+C246)</f>
        <v>45893</v>
      </c>
      <c r="D5" s="253">
        <f t="shared" si="0"/>
        <v>0.997673913043478</v>
      </c>
    </row>
    <row r="6" customHeight="1" spans="1:4">
      <c r="A6" s="152" t="s">
        <v>114</v>
      </c>
      <c r="B6" s="148">
        <f>SUM(B7:B17)</f>
        <v>1220</v>
      </c>
      <c r="C6" s="148">
        <f>SUM(C7:C17)</f>
        <v>1239</v>
      </c>
      <c r="D6" s="253">
        <f t="shared" si="0"/>
        <v>1.0155737704918</v>
      </c>
    </row>
    <row r="7" customHeight="1" spans="1:4">
      <c r="A7" s="153" t="s">
        <v>115</v>
      </c>
      <c r="B7" s="148">
        <v>1000</v>
      </c>
      <c r="C7" s="148">
        <v>1035</v>
      </c>
      <c r="D7" s="253">
        <f t="shared" si="0"/>
        <v>1.035</v>
      </c>
    </row>
    <row r="8" customHeight="1" spans="1:4">
      <c r="A8" s="153" t="s">
        <v>116</v>
      </c>
      <c r="B8" s="148">
        <v>200</v>
      </c>
      <c r="C8" s="148">
        <v>184</v>
      </c>
      <c r="D8" s="253">
        <f t="shared" si="0"/>
        <v>0.92</v>
      </c>
    </row>
    <row r="9" customHeight="1" spans="1:4">
      <c r="A9" s="153" t="s">
        <v>117</v>
      </c>
      <c r="B9" s="148"/>
      <c r="C9" s="148">
        <v>0</v>
      </c>
      <c r="D9" s="253"/>
    </row>
    <row r="10" customHeight="1" spans="1:4">
      <c r="A10" s="153" t="s">
        <v>118</v>
      </c>
      <c r="B10" s="148">
        <v>20</v>
      </c>
      <c r="C10" s="148">
        <v>20</v>
      </c>
      <c r="D10" s="253">
        <f>C10/B10</f>
        <v>1</v>
      </c>
    </row>
    <row r="11" customHeight="1" spans="1:4">
      <c r="A11" s="153" t="s">
        <v>119</v>
      </c>
      <c r="B11" s="148"/>
      <c r="C11" s="148">
        <v>0</v>
      </c>
      <c r="D11" s="253"/>
    </row>
    <row r="12" customHeight="1" spans="1:4">
      <c r="A12" s="153" t="s">
        <v>120</v>
      </c>
      <c r="B12" s="148"/>
      <c r="C12" s="148">
        <v>0</v>
      </c>
      <c r="D12" s="253"/>
    </row>
    <row r="13" customHeight="1" spans="1:4">
      <c r="A13" s="153" t="s">
        <v>121</v>
      </c>
      <c r="B13" s="148"/>
      <c r="C13" s="148">
        <v>0</v>
      </c>
      <c r="D13" s="253"/>
    </row>
    <row r="14" customHeight="1" spans="1:4">
      <c r="A14" s="153" t="s">
        <v>122</v>
      </c>
      <c r="B14" s="148"/>
      <c r="C14" s="148">
        <v>0</v>
      </c>
      <c r="D14" s="253"/>
    </row>
    <row r="15" customHeight="1" spans="1:4">
      <c r="A15" s="153" t="s">
        <v>123</v>
      </c>
      <c r="B15" s="148"/>
      <c r="C15" s="148">
        <v>0</v>
      </c>
      <c r="D15" s="253"/>
    </row>
    <row r="16" customHeight="1" spans="1:4">
      <c r="A16" s="153" t="s">
        <v>124</v>
      </c>
      <c r="B16" s="148"/>
      <c r="C16" s="148">
        <v>0</v>
      </c>
      <c r="D16" s="253"/>
    </row>
    <row r="17" customHeight="1" spans="1:4">
      <c r="A17" s="153" t="s">
        <v>125</v>
      </c>
      <c r="B17" s="148"/>
      <c r="C17" s="148">
        <v>0</v>
      </c>
      <c r="D17" s="253"/>
    </row>
    <row r="18" customHeight="1" spans="1:4">
      <c r="A18" s="152" t="s">
        <v>126</v>
      </c>
      <c r="B18" s="148">
        <f>SUM(B19:B26)</f>
        <v>1120</v>
      </c>
      <c r="C18" s="148">
        <f>SUM(C19:C26)</f>
        <v>1091</v>
      </c>
      <c r="D18" s="253">
        <f t="shared" ref="D18:D20" si="1">C18/B18</f>
        <v>0.974107142857143</v>
      </c>
    </row>
    <row r="19" customHeight="1" spans="1:4">
      <c r="A19" s="153" t="s">
        <v>115</v>
      </c>
      <c r="B19" s="148">
        <v>900</v>
      </c>
      <c r="C19" s="148">
        <v>906</v>
      </c>
      <c r="D19" s="253">
        <f t="shared" si="1"/>
        <v>1.00666666666667</v>
      </c>
    </row>
    <row r="20" customHeight="1" spans="1:4">
      <c r="A20" s="153" t="s">
        <v>116</v>
      </c>
      <c r="B20" s="148">
        <v>200</v>
      </c>
      <c r="C20" s="148">
        <v>168</v>
      </c>
      <c r="D20" s="253">
        <f t="shared" si="1"/>
        <v>0.84</v>
      </c>
    </row>
    <row r="21" customHeight="1" spans="1:4">
      <c r="A21" s="153" t="s">
        <v>117</v>
      </c>
      <c r="B21" s="148"/>
      <c r="C21" s="148">
        <v>0</v>
      </c>
      <c r="D21" s="253"/>
    </row>
    <row r="22" customHeight="1" spans="1:4">
      <c r="A22" s="153" t="s">
        <v>127</v>
      </c>
      <c r="B22" s="148">
        <v>20</v>
      </c>
      <c r="C22" s="148">
        <v>17</v>
      </c>
      <c r="D22" s="253">
        <f>C22/B22</f>
        <v>0.85</v>
      </c>
    </row>
    <row r="23" customHeight="1" spans="1:4">
      <c r="A23" s="153" t="s">
        <v>128</v>
      </c>
      <c r="B23" s="148"/>
      <c r="C23" s="148">
        <v>0</v>
      </c>
      <c r="D23" s="253"/>
    </row>
    <row r="24" customHeight="1" spans="1:4">
      <c r="A24" s="153" t="s">
        <v>129</v>
      </c>
      <c r="B24" s="148"/>
      <c r="C24" s="148">
        <v>0</v>
      </c>
      <c r="D24" s="253"/>
    </row>
    <row r="25" customHeight="1" spans="1:4">
      <c r="A25" s="153" t="s">
        <v>124</v>
      </c>
      <c r="B25" s="148"/>
      <c r="C25" s="148">
        <v>0</v>
      </c>
      <c r="D25" s="253"/>
    </row>
    <row r="26" customHeight="1" spans="1:4">
      <c r="A26" s="153" t="s">
        <v>130</v>
      </c>
      <c r="B26" s="148"/>
      <c r="C26" s="148">
        <v>0</v>
      </c>
      <c r="D26" s="253"/>
    </row>
    <row r="27" customHeight="1" spans="1:4">
      <c r="A27" s="152" t="s">
        <v>131</v>
      </c>
      <c r="B27" s="148">
        <f>SUM(B28:B37)</f>
        <v>14200</v>
      </c>
      <c r="C27" s="148">
        <f>SUM(C28:C37)</f>
        <v>13903</v>
      </c>
      <c r="D27" s="253">
        <f t="shared" ref="D27:D30" si="2">C27/B27</f>
        <v>0.979084507042253</v>
      </c>
    </row>
    <row r="28" customHeight="1" spans="1:4">
      <c r="A28" s="153" t="s">
        <v>115</v>
      </c>
      <c r="B28" s="148">
        <v>11500</v>
      </c>
      <c r="C28" s="148">
        <v>11129</v>
      </c>
      <c r="D28" s="253">
        <f t="shared" si="2"/>
        <v>0.967739130434783</v>
      </c>
    </row>
    <row r="29" customHeight="1" spans="1:4">
      <c r="A29" s="153" t="s">
        <v>116</v>
      </c>
      <c r="B29" s="148">
        <v>1300</v>
      </c>
      <c r="C29" s="148">
        <v>1324</v>
      </c>
      <c r="D29" s="253">
        <f t="shared" si="2"/>
        <v>1.01846153846154</v>
      </c>
    </row>
    <row r="30" customHeight="1" spans="1:4">
      <c r="A30" s="153" t="s">
        <v>117</v>
      </c>
      <c r="B30" s="148">
        <v>200</v>
      </c>
      <c r="C30" s="148">
        <v>198</v>
      </c>
      <c r="D30" s="253">
        <f t="shared" si="2"/>
        <v>0.99</v>
      </c>
    </row>
    <row r="31" customHeight="1" spans="1:4">
      <c r="A31" s="153" t="s">
        <v>132</v>
      </c>
      <c r="B31" s="148"/>
      <c r="C31" s="148">
        <v>0</v>
      </c>
      <c r="D31" s="253"/>
    </row>
    <row r="32" customHeight="1" spans="1:4">
      <c r="A32" s="153" t="s">
        <v>133</v>
      </c>
      <c r="B32" s="148"/>
      <c r="C32" s="148">
        <v>0</v>
      </c>
      <c r="D32" s="253"/>
    </row>
    <row r="33" customHeight="1" spans="1:4">
      <c r="A33" s="153" t="s">
        <v>134</v>
      </c>
      <c r="B33" s="148"/>
      <c r="C33" s="148">
        <v>0</v>
      </c>
      <c r="D33" s="253"/>
    </row>
    <row r="34" customHeight="1" spans="1:4">
      <c r="A34" s="153" t="s">
        <v>135</v>
      </c>
      <c r="B34" s="148">
        <v>200</v>
      </c>
      <c r="C34" s="148">
        <v>226</v>
      </c>
      <c r="D34" s="253">
        <f t="shared" ref="D34:D40" si="3">C34/B34</f>
        <v>1.13</v>
      </c>
    </row>
    <row r="35" customHeight="1" spans="1:4">
      <c r="A35" s="153" t="s">
        <v>136</v>
      </c>
      <c r="B35" s="148"/>
      <c r="C35" s="148">
        <v>0</v>
      </c>
      <c r="D35" s="253"/>
    </row>
    <row r="36" customHeight="1" spans="1:4">
      <c r="A36" s="153" t="s">
        <v>124</v>
      </c>
      <c r="B36" s="148"/>
      <c r="C36" s="148">
        <v>0</v>
      </c>
      <c r="D36" s="253"/>
    </row>
    <row r="37" customHeight="1" spans="1:4">
      <c r="A37" s="153" t="s">
        <v>137</v>
      </c>
      <c r="B37" s="148">
        <v>1000</v>
      </c>
      <c r="C37" s="148">
        <v>1026</v>
      </c>
      <c r="D37" s="253">
        <f t="shared" si="3"/>
        <v>1.026</v>
      </c>
    </row>
    <row r="38" customHeight="1" spans="1:4">
      <c r="A38" s="152" t="s">
        <v>138</v>
      </c>
      <c r="B38" s="148">
        <f>SUM(B39:B48)</f>
        <v>880</v>
      </c>
      <c r="C38" s="148">
        <f>SUM(C39:C48)</f>
        <v>930</v>
      </c>
      <c r="D38" s="253">
        <f t="shared" si="3"/>
        <v>1.05681818181818</v>
      </c>
    </row>
    <row r="39" customHeight="1" spans="1:4">
      <c r="A39" s="153" t="s">
        <v>115</v>
      </c>
      <c r="B39" s="148">
        <v>600</v>
      </c>
      <c r="C39" s="148">
        <v>635</v>
      </c>
      <c r="D39" s="253">
        <f t="shared" si="3"/>
        <v>1.05833333333333</v>
      </c>
    </row>
    <row r="40" customHeight="1" spans="1:4">
      <c r="A40" s="153" t="s">
        <v>116</v>
      </c>
      <c r="B40" s="148">
        <v>200</v>
      </c>
      <c r="C40" s="148">
        <v>219</v>
      </c>
      <c r="D40" s="253">
        <f t="shared" si="3"/>
        <v>1.095</v>
      </c>
    </row>
    <row r="41" customHeight="1" spans="1:4">
      <c r="A41" s="153" t="s">
        <v>117</v>
      </c>
      <c r="B41" s="148"/>
      <c r="C41" s="148">
        <v>0</v>
      </c>
      <c r="D41" s="253"/>
    </row>
    <row r="42" customHeight="1" spans="1:4">
      <c r="A42" s="153" t="s">
        <v>139</v>
      </c>
      <c r="B42" s="148">
        <v>80</v>
      </c>
      <c r="C42" s="148">
        <v>76</v>
      </c>
      <c r="D42" s="253">
        <f>C42/B42</f>
        <v>0.95</v>
      </c>
    </row>
    <row r="43" customHeight="1" spans="1:4">
      <c r="A43" s="153" t="s">
        <v>140</v>
      </c>
      <c r="B43" s="148"/>
      <c r="C43" s="148">
        <v>0</v>
      </c>
      <c r="D43" s="253"/>
    </row>
    <row r="44" customHeight="1" spans="1:4">
      <c r="A44" s="153" t="s">
        <v>141</v>
      </c>
      <c r="B44" s="148"/>
      <c r="C44" s="148">
        <v>0</v>
      </c>
      <c r="D44" s="253"/>
    </row>
    <row r="45" customHeight="1" spans="1:4">
      <c r="A45" s="153" t="s">
        <v>142</v>
      </c>
      <c r="B45" s="148"/>
      <c r="C45" s="148">
        <v>0</v>
      </c>
      <c r="D45" s="253"/>
    </row>
    <row r="46" customHeight="1" spans="1:4">
      <c r="A46" s="153" t="s">
        <v>143</v>
      </c>
      <c r="B46" s="148"/>
      <c r="C46" s="148">
        <v>0</v>
      </c>
      <c r="D46" s="253"/>
    </row>
    <row r="47" customHeight="1" spans="1:4">
      <c r="A47" s="153" t="s">
        <v>124</v>
      </c>
      <c r="B47" s="148"/>
      <c r="C47" s="148">
        <v>0</v>
      </c>
      <c r="D47" s="253"/>
    </row>
    <row r="48" customHeight="1" spans="1:4">
      <c r="A48" s="153" t="s">
        <v>144</v>
      </c>
      <c r="B48" s="148"/>
      <c r="C48" s="148">
        <v>0</v>
      </c>
      <c r="D48" s="253"/>
    </row>
    <row r="49" customHeight="1" spans="1:4">
      <c r="A49" s="152" t="s">
        <v>145</v>
      </c>
      <c r="B49" s="148">
        <f>SUM(B50:B59)</f>
        <v>678</v>
      </c>
      <c r="C49" s="148">
        <f>SUM(C50:C59)</f>
        <v>771</v>
      </c>
      <c r="D49" s="253">
        <f t="shared" ref="D49:D51" si="4">C49/B49</f>
        <v>1.13716814159292</v>
      </c>
    </row>
    <row r="50" customHeight="1" spans="1:4">
      <c r="A50" s="153" t="s">
        <v>115</v>
      </c>
      <c r="B50" s="148">
        <v>300</v>
      </c>
      <c r="C50" s="148">
        <v>325</v>
      </c>
      <c r="D50" s="253">
        <f t="shared" si="4"/>
        <v>1.08333333333333</v>
      </c>
    </row>
    <row r="51" customHeight="1" spans="1:4">
      <c r="A51" s="153" t="s">
        <v>116</v>
      </c>
      <c r="B51" s="148">
        <v>8</v>
      </c>
      <c r="C51" s="148">
        <v>8</v>
      </c>
      <c r="D51" s="253">
        <f t="shared" si="4"/>
        <v>1</v>
      </c>
    </row>
    <row r="52" customHeight="1" spans="1:4">
      <c r="A52" s="153" t="s">
        <v>117</v>
      </c>
      <c r="B52" s="148"/>
      <c r="C52" s="148">
        <v>0</v>
      </c>
      <c r="D52" s="253"/>
    </row>
    <row r="53" customHeight="1" spans="1:4">
      <c r="A53" s="153" t="s">
        <v>146</v>
      </c>
      <c r="B53" s="148"/>
      <c r="C53" s="148">
        <v>0</v>
      </c>
      <c r="D53" s="253"/>
    </row>
    <row r="54" customHeight="1" spans="1:4">
      <c r="A54" s="153" t="s">
        <v>147</v>
      </c>
      <c r="B54" s="148">
        <v>100</v>
      </c>
      <c r="C54" s="148">
        <v>144</v>
      </c>
      <c r="D54" s="253">
        <f t="shared" ref="D54:D62" si="5">C54/B54</f>
        <v>1.44</v>
      </c>
    </row>
    <row r="55" customHeight="1" spans="1:4">
      <c r="A55" s="153" t="s">
        <v>148</v>
      </c>
      <c r="B55" s="148"/>
      <c r="C55" s="148">
        <v>0</v>
      </c>
      <c r="D55" s="253"/>
    </row>
    <row r="56" customHeight="1" spans="1:4">
      <c r="A56" s="153" t="s">
        <v>149</v>
      </c>
      <c r="B56" s="148">
        <v>200</v>
      </c>
      <c r="C56" s="148">
        <v>226</v>
      </c>
      <c r="D56" s="253">
        <f t="shared" si="5"/>
        <v>1.13</v>
      </c>
    </row>
    <row r="57" customHeight="1" spans="1:4">
      <c r="A57" s="153" t="s">
        <v>150</v>
      </c>
      <c r="B57" s="148"/>
      <c r="C57" s="148">
        <v>0</v>
      </c>
      <c r="D57" s="253"/>
    </row>
    <row r="58" customHeight="1" spans="1:4">
      <c r="A58" s="153" t="s">
        <v>124</v>
      </c>
      <c r="B58" s="148"/>
      <c r="C58" s="148">
        <v>0</v>
      </c>
      <c r="D58" s="253"/>
    </row>
    <row r="59" customHeight="1" spans="1:4">
      <c r="A59" s="153" t="s">
        <v>151</v>
      </c>
      <c r="B59" s="148">
        <v>70</v>
      </c>
      <c r="C59" s="148">
        <v>68</v>
      </c>
      <c r="D59" s="253">
        <f t="shared" si="5"/>
        <v>0.971428571428571</v>
      </c>
    </row>
    <row r="60" customHeight="1" spans="1:4">
      <c r="A60" s="152" t="s">
        <v>152</v>
      </c>
      <c r="B60" s="148">
        <f>SUM(B61:B70)</f>
        <v>1450</v>
      </c>
      <c r="C60" s="148">
        <f>SUM(C61:C70)</f>
        <v>1391</v>
      </c>
      <c r="D60" s="253">
        <f t="shared" si="5"/>
        <v>0.959310344827586</v>
      </c>
    </row>
    <row r="61" customHeight="1" spans="1:4">
      <c r="A61" s="153" t="s">
        <v>115</v>
      </c>
      <c r="B61" s="148">
        <v>850</v>
      </c>
      <c r="C61" s="148">
        <v>839</v>
      </c>
      <c r="D61" s="253">
        <f t="shared" si="5"/>
        <v>0.987058823529412</v>
      </c>
    </row>
    <row r="62" customHeight="1" spans="1:4">
      <c r="A62" s="153" t="s">
        <v>116</v>
      </c>
      <c r="B62" s="148">
        <v>300</v>
      </c>
      <c r="C62" s="148">
        <v>297</v>
      </c>
      <c r="D62" s="253">
        <f t="shared" si="5"/>
        <v>0.99</v>
      </c>
    </row>
    <row r="63" customHeight="1" spans="1:4">
      <c r="A63" s="153" t="s">
        <v>117</v>
      </c>
      <c r="B63" s="148"/>
      <c r="C63" s="148">
        <v>0</v>
      </c>
      <c r="D63" s="253"/>
    </row>
    <row r="64" customHeight="1" spans="1:4">
      <c r="A64" s="153" t="s">
        <v>153</v>
      </c>
      <c r="B64" s="148"/>
      <c r="C64" s="148">
        <v>0</v>
      </c>
      <c r="D64" s="253"/>
    </row>
    <row r="65" customHeight="1" spans="1:4">
      <c r="A65" s="153" t="s">
        <v>154</v>
      </c>
      <c r="B65" s="148"/>
      <c r="C65" s="148">
        <v>0</v>
      </c>
      <c r="D65" s="253"/>
    </row>
    <row r="66" customHeight="1" spans="1:4">
      <c r="A66" s="153" t="s">
        <v>155</v>
      </c>
      <c r="B66" s="148"/>
      <c r="C66" s="148">
        <v>0</v>
      </c>
      <c r="D66" s="253"/>
    </row>
    <row r="67" customHeight="1" spans="1:4">
      <c r="A67" s="153" t="s">
        <v>156</v>
      </c>
      <c r="B67" s="148"/>
      <c r="C67" s="148">
        <v>0</v>
      </c>
      <c r="D67" s="253"/>
    </row>
    <row r="68" customHeight="1" spans="1:4">
      <c r="A68" s="153" t="s">
        <v>157</v>
      </c>
      <c r="B68" s="148"/>
      <c r="C68" s="148">
        <v>0</v>
      </c>
      <c r="D68" s="253"/>
    </row>
    <row r="69" customHeight="1" spans="1:4">
      <c r="A69" s="153" t="s">
        <v>124</v>
      </c>
      <c r="B69" s="148"/>
      <c r="C69" s="148">
        <v>0</v>
      </c>
      <c r="D69" s="253"/>
    </row>
    <row r="70" customHeight="1" spans="1:4">
      <c r="A70" s="153" t="s">
        <v>158</v>
      </c>
      <c r="B70" s="148">
        <v>300</v>
      </c>
      <c r="C70" s="148">
        <v>255</v>
      </c>
      <c r="D70" s="253">
        <f>C70/B70</f>
        <v>0.85</v>
      </c>
    </row>
    <row r="71" customHeight="1" spans="1:4">
      <c r="A71" s="152" t="s">
        <v>159</v>
      </c>
      <c r="B71" s="148">
        <f>SUM(B72:B82)</f>
        <v>400</v>
      </c>
      <c r="C71" s="148">
        <f>SUM(C72:C82)</f>
        <v>400</v>
      </c>
      <c r="D71" s="253">
        <f>C71/B71</f>
        <v>1</v>
      </c>
    </row>
    <row r="72" customHeight="1" spans="1:4">
      <c r="A72" s="153" t="s">
        <v>115</v>
      </c>
      <c r="B72" s="148"/>
      <c r="C72" s="148">
        <v>0</v>
      </c>
      <c r="D72" s="253"/>
    </row>
    <row r="73" customHeight="1" spans="1:4">
      <c r="A73" s="153" t="s">
        <v>116</v>
      </c>
      <c r="B73" s="148"/>
      <c r="C73" s="148">
        <v>0</v>
      </c>
      <c r="D73" s="253"/>
    </row>
    <row r="74" customHeight="1" spans="1:4">
      <c r="A74" s="153" t="s">
        <v>117</v>
      </c>
      <c r="B74" s="148"/>
      <c r="C74" s="148">
        <v>0</v>
      </c>
      <c r="D74" s="253"/>
    </row>
    <row r="75" customHeight="1" spans="1:4">
      <c r="A75" s="153" t="s">
        <v>160</v>
      </c>
      <c r="B75" s="148"/>
      <c r="C75" s="148">
        <v>0</v>
      </c>
      <c r="D75" s="253"/>
    </row>
    <row r="76" customHeight="1" spans="1:4">
      <c r="A76" s="153" t="s">
        <v>161</v>
      </c>
      <c r="B76" s="148"/>
      <c r="C76" s="148">
        <v>0</v>
      </c>
      <c r="D76" s="253"/>
    </row>
    <row r="77" customHeight="1" spans="1:4">
      <c r="A77" s="153" t="s">
        <v>162</v>
      </c>
      <c r="B77" s="148"/>
      <c r="C77" s="148">
        <v>0</v>
      </c>
      <c r="D77" s="253"/>
    </row>
    <row r="78" customHeight="1" spans="1:4">
      <c r="A78" s="153" t="s">
        <v>163</v>
      </c>
      <c r="B78" s="148"/>
      <c r="C78" s="148">
        <v>0</v>
      </c>
      <c r="D78" s="253"/>
    </row>
    <row r="79" customHeight="1" spans="1:4">
      <c r="A79" s="153" t="s">
        <v>164</v>
      </c>
      <c r="B79" s="148"/>
      <c r="C79" s="148">
        <v>0</v>
      </c>
      <c r="D79" s="253"/>
    </row>
    <row r="80" customHeight="1" spans="1:4">
      <c r="A80" s="153" t="s">
        <v>156</v>
      </c>
      <c r="B80" s="148"/>
      <c r="C80" s="148">
        <v>0</v>
      </c>
      <c r="D80" s="253"/>
    </row>
    <row r="81" customHeight="1" spans="1:4">
      <c r="A81" s="153" t="s">
        <v>124</v>
      </c>
      <c r="B81" s="148"/>
      <c r="C81" s="148">
        <v>0</v>
      </c>
      <c r="D81" s="253"/>
    </row>
    <row r="82" customHeight="1" spans="1:4">
      <c r="A82" s="153" t="s">
        <v>165</v>
      </c>
      <c r="B82" s="148">
        <v>400</v>
      </c>
      <c r="C82" s="148">
        <v>400</v>
      </c>
      <c r="D82" s="253">
        <f t="shared" ref="D82:D85" si="6">C82/B82</f>
        <v>1</v>
      </c>
    </row>
    <row r="83" customHeight="1" spans="1:4">
      <c r="A83" s="152" t="s">
        <v>166</v>
      </c>
      <c r="B83" s="148">
        <f>SUM(B84:B91)</f>
        <v>925</v>
      </c>
      <c r="C83" s="148">
        <f>SUM(C84:C91)</f>
        <v>906</v>
      </c>
      <c r="D83" s="253">
        <f t="shared" si="6"/>
        <v>0.979459459459459</v>
      </c>
    </row>
    <row r="84" customHeight="1" spans="1:4">
      <c r="A84" s="153" t="s">
        <v>115</v>
      </c>
      <c r="B84" s="148">
        <v>900</v>
      </c>
      <c r="C84" s="148">
        <v>881</v>
      </c>
      <c r="D84" s="253">
        <f t="shared" si="6"/>
        <v>0.978888888888889</v>
      </c>
    </row>
    <row r="85" customHeight="1" spans="1:4">
      <c r="A85" s="153" t="s">
        <v>116</v>
      </c>
      <c r="B85" s="148">
        <v>20</v>
      </c>
      <c r="C85" s="148">
        <v>20</v>
      </c>
      <c r="D85" s="253">
        <f t="shared" si="6"/>
        <v>1</v>
      </c>
    </row>
    <row r="86" customHeight="1" spans="1:4">
      <c r="A86" s="153" t="s">
        <v>117</v>
      </c>
      <c r="B86" s="148"/>
      <c r="C86" s="148">
        <v>0</v>
      </c>
      <c r="D86" s="253"/>
    </row>
    <row r="87" customHeight="1" spans="1:4">
      <c r="A87" s="153" t="s">
        <v>167</v>
      </c>
      <c r="B87" s="148">
        <v>5</v>
      </c>
      <c r="C87" s="148">
        <v>5</v>
      </c>
      <c r="D87" s="253">
        <f>C87/B87</f>
        <v>1</v>
      </c>
    </row>
    <row r="88" customHeight="1" spans="1:4">
      <c r="A88" s="153" t="s">
        <v>168</v>
      </c>
      <c r="B88" s="148"/>
      <c r="C88" s="148">
        <v>0</v>
      </c>
      <c r="D88" s="253"/>
    </row>
    <row r="89" customHeight="1" spans="1:4">
      <c r="A89" s="153" t="s">
        <v>156</v>
      </c>
      <c r="B89" s="148"/>
      <c r="C89" s="148">
        <v>0</v>
      </c>
      <c r="D89" s="253"/>
    </row>
    <row r="90" customHeight="1" spans="1:4">
      <c r="A90" s="153" t="s">
        <v>124</v>
      </c>
      <c r="B90" s="148"/>
      <c r="C90" s="148">
        <v>0</v>
      </c>
      <c r="D90" s="253"/>
    </row>
    <row r="91" customHeight="1" spans="1:4">
      <c r="A91" s="153" t="s">
        <v>169</v>
      </c>
      <c r="B91" s="148"/>
      <c r="C91" s="148">
        <v>0</v>
      </c>
      <c r="D91" s="253"/>
    </row>
    <row r="92" customHeight="1" spans="1:4">
      <c r="A92" s="152" t="s">
        <v>170</v>
      </c>
      <c r="B92" s="148">
        <f>SUM(B93:B104)</f>
        <v>0</v>
      </c>
      <c r="C92" s="148">
        <f>SUM(C93:C104)</f>
        <v>0</v>
      </c>
      <c r="D92" s="253"/>
    </row>
    <row r="93" customHeight="1" spans="1:4">
      <c r="A93" s="153" t="s">
        <v>115</v>
      </c>
      <c r="B93" s="148"/>
      <c r="C93" s="148">
        <v>0</v>
      </c>
      <c r="D93" s="253"/>
    </row>
    <row r="94" customHeight="1" spans="1:4">
      <c r="A94" s="153" t="s">
        <v>116</v>
      </c>
      <c r="B94" s="148"/>
      <c r="C94" s="148">
        <v>0</v>
      </c>
      <c r="D94" s="253"/>
    </row>
    <row r="95" customHeight="1" spans="1:4">
      <c r="A95" s="153" t="s">
        <v>117</v>
      </c>
      <c r="B95" s="148"/>
      <c r="C95" s="148">
        <v>0</v>
      </c>
      <c r="D95" s="253"/>
    </row>
    <row r="96" customHeight="1" spans="1:4">
      <c r="A96" s="153" t="s">
        <v>171</v>
      </c>
      <c r="B96" s="148"/>
      <c r="C96" s="148">
        <v>0</v>
      </c>
      <c r="D96" s="253"/>
    </row>
    <row r="97" customHeight="1" spans="1:4">
      <c r="A97" s="153" t="s">
        <v>172</v>
      </c>
      <c r="B97" s="148"/>
      <c r="C97" s="148">
        <v>0</v>
      </c>
      <c r="D97" s="253"/>
    </row>
    <row r="98" customHeight="1" spans="1:4">
      <c r="A98" s="153" t="s">
        <v>156</v>
      </c>
      <c r="B98" s="148"/>
      <c r="C98" s="148">
        <v>0</v>
      </c>
      <c r="D98" s="253"/>
    </row>
    <row r="99" customHeight="1" spans="1:4">
      <c r="A99" s="153" t="s">
        <v>173</v>
      </c>
      <c r="B99" s="148"/>
      <c r="C99" s="148">
        <v>0</v>
      </c>
      <c r="D99" s="253"/>
    </row>
    <row r="100" customHeight="1" spans="1:4">
      <c r="A100" s="153" t="s">
        <v>174</v>
      </c>
      <c r="B100" s="148"/>
      <c r="C100" s="148">
        <v>0</v>
      </c>
      <c r="D100" s="253"/>
    </row>
    <row r="101" customHeight="1" spans="1:4">
      <c r="A101" s="153" t="s">
        <v>175</v>
      </c>
      <c r="B101" s="148"/>
      <c r="C101" s="148">
        <v>0</v>
      </c>
      <c r="D101" s="253"/>
    </row>
    <row r="102" customHeight="1" spans="1:4">
      <c r="A102" s="153" t="s">
        <v>176</v>
      </c>
      <c r="B102" s="148"/>
      <c r="C102" s="148">
        <v>0</v>
      </c>
      <c r="D102" s="253"/>
    </row>
    <row r="103" customHeight="1" spans="1:4">
      <c r="A103" s="153" t="s">
        <v>124</v>
      </c>
      <c r="B103" s="148"/>
      <c r="C103" s="148">
        <v>0</v>
      </c>
      <c r="D103" s="253"/>
    </row>
    <row r="104" customHeight="1" spans="1:4">
      <c r="A104" s="153" t="s">
        <v>177</v>
      </c>
      <c r="B104" s="148"/>
      <c r="C104" s="148">
        <v>0</v>
      </c>
      <c r="D104" s="253"/>
    </row>
    <row r="105" customHeight="1" spans="1:4">
      <c r="A105" s="152" t="s">
        <v>178</v>
      </c>
      <c r="B105" s="148">
        <f>SUM(B106:B114)</f>
        <v>0</v>
      </c>
      <c r="C105" s="148">
        <f>SUM(C106:C114)</f>
        <v>0</v>
      </c>
      <c r="D105" s="253"/>
    </row>
    <row r="106" customHeight="1" spans="1:4">
      <c r="A106" s="153" t="s">
        <v>115</v>
      </c>
      <c r="B106" s="148"/>
      <c r="C106" s="148">
        <v>0</v>
      </c>
      <c r="D106" s="253"/>
    </row>
    <row r="107" customHeight="1" spans="1:4">
      <c r="A107" s="153" t="s">
        <v>116</v>
      </c>
      <c r="B107" s="148"/>
      <c r="C107" s="148">
        <v>0</v>
      </c>
      <c r="D107" s="253"/>
    </row>
    <row r="108" customHeight="1" spans="1:4">
      <c r="A108" s="153" t="s">
        <v>117</v>
      </c>
      <c r="B108" s="148"/>
      <c r="C108" s="148">
        <v>0</v>
      </c>
      <c r="D108" s="253"/>
    </row>
    <row r="109" customHeight="1" spans="1:4">
      <c r="A109" s="153" t="s">
        <v>179</v>
      </c>
      <c r="B109" s="148"/>
      <c r="C109" s="148">
        <v>0</v>
      </c>
      <c r="D109" s="253"/>
    </row>
    <row r="110" customHeight="1" spans="1:4">
      <c r="A110" s="153" t="s">
        <v>180</v>
      </c>
      <c r="B110" s="148"/>
      <c r="C110" s="148">
        <v>0</v>
      </c>
      <c r="D110" s="253"/>
    </row>
    <row r="111" customHeight="1" spans="1:4">
      <c r="A111" s="153" t="s">
        <v>181</v>
      </c>
      <c r="B111" s="148"/>
      <c r="C111" s="148">
        <v>0</v>
      </c>
      <c r="D111" s="253"/>
    </row>
    <row r="112" customHeight="1" spans="1:4">
      <c r="A112" s="153" t="s">
        <v>182</v>
      </c>
      <c r="B112" s="148"/>
      <c r="C112" s="148">
        <v>0</v>
      </c>
      <c r="D112" s="253"/>
    </row>
    <row r="113" customHeight="1" spans="1:4">
      <c r="A113" s="153" t="s">
        <v>124</v>
      </c>
      <c r="B113" s="148"/>
      <c r="C113" s="148">
        <v>0</v>
      </c>
      <c r="D113" s="253"/>
    </row>
    <row r="114" customHeight="1" spans="1:4">
      <c r="A114" s="153" t="s">
        <v>183</v>
      </c>
      <c r="B114" s="148"/>
      <c r="C114" s="148">
        <v>0</v>
      </c>
      <c r="D114" s="253"/>
    </row>
    <row r="115" customHeight="1" spans="1:4">
      <c r="A115" s="152" t="s">
        <v>184</v>
      </c>
      <c r="B115" s="148">
        <f>SUM(B116:B123)</f>
        <v>3890</v>
      </c>
      <c r="C115" s="148">
        <f>SUM(C116:C123)</f>
        <v>3916</v>
      </c>
      <c r="D115" s="253">
        <f t="shared" ref="D115:D117" si="7">C115/B115</f>
        <v>1.00668380462725</v>
      </c>
    </row>
    <row r="116" customHeight="1" spans="1:4">
      <c r="A116" s="153" t="s">
        <v>115</v>
      </c>
      <c r="B116" s="148">
        <v>3100</v>
      </c>
      <c r="C116" s="148">
        <v>3096</v>
      </c>
      <c r="D116" s="253">
        <f t="shared" si="7"/>
        <v>0.998709677419355</v>
      </c>
    </row>
    <row r="117" customHeight="1" spans="1:4">
      <c r="A117" s="153" t="s">
        <v>116</v>
      </c>
      <c r="B117" s="148">
        <v>700</v>
      </c>
      <c r="C117" s="148">
        <v>731</v>
      </c>
      <c r="D117" s="253">
        <f t="shared" si="7"/>
        <v>1.04428571428571</v>
      </c>
    </row>
    <row r="118" customHeight="1" spans="1:4">
      <c r="A118" s="153" t="s">
        <v>117</v>
      </c>
      <c r="B118" s="148"/>
      <c r="C118" s="148">
        <v>0</v>
      </c>
      <c r="D118" s="253"/>
    </row>
    <row r="119" customHeight="1" spans="1:4">
      <c r="A119" s="153" t="s">
        <v>185</v>
      </c>
      <c r="B119" s="148"/>
      <c r="C119" s="148">
        <v>0</v>
      </c>
      <c r="D119" s="253"/>
    </row>
    <row r="120" customHeight="1" spans="1:4">
      <c r="A120" s="153" t="s">
        <v>186</v>
      </c>
      <c r="B120" s="148"/>
      <c r="C120" s="148">
        <v>0</v>
      </c>
      <c r="D120" s="253"/>
    </row>
    <row r="121" customHeight="1" spans="1:4">
      <c r="A121" s="153" t="s">
        <v>187</v>
      </c>
      <c r="B121" s="148"/>
      <c r="C121" s="148">
        <v>0</v>
      </c>
      <c r="D121" s="253"/>
    </row>
    <row r="122" customHeight="1" spans="1:4">
      <c r="A122" s="153" t="s">
        <v>124</v>
      </c>
      <c r="B122" s="148">
        <v>90</v>
      </c>
      <c r="C122" s="148">
        <v>89</v>
      </c>
      <c r="D122" s="253">
        <f t="shared" ref="D122:D126" si="8">C122/B122</f>
        <v>0.988888888888889</v>
      </c>
    </row>
    <row r="123" customHeight="1" spans="1:4">
      <c r="A123" s="153" t="s">
        <v>188</v>
      </c>
      <c r="B123" s="148"/>
      <c r="C123" s="148">
        <v>0</v>
      </c>
      <c r="D123" s="253"/>
    </row>
    <row r="124" customHeight="1" spans="1:4">
      <c r="A124" s="152" t="s">
        <v>189</v>
      </c>
      <c r="B124" s="148">
        <f>SUM(B125:B134)</f>
        <v>3620</v>
      </c>
      <c r="C124" s="148">
        <f>SUM(C125:C134)</f>
        <v>3620</v>
      </c>
      <c r="D124" s="253">
        <f t="shared" si="8"/>
        <v>1</v>
      </c>
    </row>
    <row r="125" customHeight="1" spans="1:4">
      <c r="A125" s="153" t="s">
        <v>115</v>
      </c>
      <c r="B125" s="148">
        <v>1100</v>
      </c>
      <c r="C125" s="148">
        <v>1132</v>
      </c>
      <c r="D125" s="253">
        <f t="shared" si="8"/>
        <v>1.02909090909091</v>
      </c>
    </row>
    <row r="126" customHeight="1" spans="1:4">
      <c r="A126" s="153" t="s">
        <v>116</v>
      </c>
      <c r="B126" s="148">
        <v>2400</v>
      </c>
      <c r="C126" s="148">
        <v>2330</v>
      </c>
      <c r="D126" s="253">
        <f t="shared" si="8"/>
        <v>0.970833333333333</v>
      </c>
    </row>
    <row r="127" customHeight="1" spans="1:4">
      <c r="A127" s="153" t="s">
        <v>117</v>
      </c>
      <c r="B127" s="148"/>
      <c r="C127" s="148">
        <v>0</v>
      </c>
      <c r="D127" s="253"/>
    </row>
    <row r="128" customHeight="1" spans="1:4">
      <c r="A128" s="153" t="s">
        <v>190</v>
      </c>
      <c r="B128" s="148"/>
      <c r="C128" s="148">
        <v>0</v>
      </c>
      <c r="D128" s="253"/>
    </row>
    <row r="129" customHeight="1" spans="1:4">
      <c r="A129" s="153" t="s">
        <v>191</v>
      </c>
      <c r="B129" s="148"/>
      <c r="C129" s="148">
        <v>0</v>
      </c>
      <c r="D129" s="253"/>
    </row>
    <row r="130" customHeight="1" spans="1:4">
      <c r="A130" s="153" t="s">
        <v>192</v>
      </c>
      <c r="B130" s="148"/>
      <c r="C130" s="148">
        <v>0</v>
      </c>
      <c r="D130" s="253"/>
    </row>
    <row r="131" customHeight="1" spans="1:4">
      <c r="A131" s="153" t="s">
        <v>193</v>
      </c>
      <c r="B131" s="148"/>
      <c r="C131" s="148">
        <v>0</v>
      </c>
      <c r="D131" s="253"/>
    </row>
    <row r="132" customHeight="1" spans="1:4">
      <c r="A132" s="153" t="s">
        <v>194</v>
      </c>
      <c r="B132" s="148">
        <v>100</v>
      </c>
      <c r="C132" s="148">
        <v>138</v>
      </c>
      <c r="D132" s="253">
        <f t="shared" ref="D132:D135" si="9">C132/B132</f>
        <v>1.38</v>
      </c>
    </row>
    <row r="133" customHeight="1" spans="1:4">
      <c r="A133" s="153" t="s">
        <v>124</v>
      </c>
      <c r="B133" s="148"/>
      <c r="C133" s="148">
        <v>0</v>
      </c>
      <c r="D133" s="253"/>
    </row>
    <row r="134" customHeight="1" spans="1:4">
      <c r="A134" s="153" t="s">
        <v>195</v>
      </c>
      <c r="B134" s="148">
        <v>20</v>
      </c>
      <c r="C134" s="148">
        <v>20</v>
      </c>
      <c r="D134" s="253">
        <f t="shared" si="9"/>
        <v>1</v>
      </c>
    </row>
    <row r="135" customHeight="1" spans="1:4">
      <c r="A135" s="152" t="s">
        <v>196</v>
      </c>
      <c r="B135" s="148">
        <f>SUM(B136:B147)</f>
        <v>4</v>
      </c>
      <c r="C135" s="148">
        <f>SUM(C136:C147)</f>
        <v>4</v>
      </c>
      <c r="D135" s="253">
        <f t="shared" si="9"/>
        <v>1</v>
      </c>
    </row>
    <row r="136" customHeight="1" spans="1:4">
      <c r="A136" s="153" t="s">
        <v>115</v>
      </c>
      <c r="B136" s="148"/>
      <c r="C136" s="148">
        <v>0</v>
      </c>
      <c r="D136" s="253"/>
    </row>
    <row r="137" customHeight="1" spans="1:4">
      <c r="A137" s="153" t="s">
        <v>116</v>
      </c>
      <c r="B137" s="148"/>
      <c r="C137" s="148">
        <v>0</v>
      </c>
      <c r="D137" s="253"/>
    </row>
    <row r="138" customHeight="1" spans="1:4">
      <c r="A138" s="153" t="s">
        <v>117</v>
      </c>
      <c r="B138" s="148"/>
      <c r="C138" s="148">
        <v>0</v>
      </c>
      <c r="D138" s="253"/>
    </row>
    <row r="139" customHeight="1" spans="1:4">
      <c r="A139" s="153" t="s">
        <v>197</v>
      </c>
      <c r="B139" s="148"/>
      <c r="C139" s="148">
        <v>0</v>
      </c>
      <c r="D139" s="253"/>
    </row>
    <row r="140" customHeight="1" spans="1:4">
      <c r="A140" s="153" t="s">
        <v>198</v>
      </c>
      <c r="B140" s="148"/>
      <c r="C140" s="148">
        <v>0</v>
      </c>
      <c r="D140" s="253"/>
    </row>
    <row r="141" customHeight="1" spans="1:4">
      <c r="A141" s="153" t="s">
        <v>199</v>
      </c>
      <c r="B141" s="148">
        <v>2</v>
      </c>
      <c r="C141" s="148">
        <v>2</v>
      </c>
      <c r="D141" s="253">
        <f>C141/B141</f>
        <v>1</v>
      </c>
    </row>
    <row r="142" customHeight="1" spans="1:4">
      <c r="A142" s="153" t="s">
        <v>200</v>
      </c>
      <c r="B142" s="148"/>
      <c r="C142" s="148">
        <v>0</v>
      </c>
      <c r="D142" s="253"/>
    </row>
    <row r="143" customHeight="1" spans="1:4">
      <c r="A143" s="153" t="s">
        <v>201</v>
      </c>
      <c r="B143" s="148">
        <v>2</v>
      </c>
      <c r="C143" s="148">
        <v>2</v>
      </c>
      <c r="D143" s="253">
        <f>C143/B143</f>
        <v>1</v>
      </c>
    </row>
    <row r="144" customHeight="1" spans="1:4">
      <c r="A144" s="153" t="s">
        <v>202</v>
      </c>
      <c r="B144" s="148"/>
      <c r="C144" s="148">
        <v>0</v>
      </c>
      <c r="D144" s="253"/>
    </row>
    <row r="145" customHeight="1" spans="1:4">
      <c r="A145" s="153" t="s">
        <v>203</v>
      </c>
      <c r="B145" s="148"/>
      <c r="C145" s="148">
        <v>0</v>
      </c>
      <c r="D145" s="253"/>
    </row>
    <row r="146" customHeight="1" spans="1:4">
      <c r="A146" s="153" t="s">
        <v>124</v>
      </c>
      <c r="B146" s="148"/>
      <c r="C146" s="148">
        <v>0</v>
      </c>
      <c r="D146" s="253"/>
    </row>
    <row r="147" customHeight="1" spans="1:4">
      <c r="A147" s="153" t="s">
        <v>204</v>
      </c>
      <c r="B147" s="148"/>
      <c r="C147" s="148">
        <v>0</v>
      </c>
      <c r="D147" s="253"/>
    </row>
    <row r="148" customHeight="1" spans="1:4">
      <c r="A148" s="152" t="s">
        <v>205</v>
      </c>
      <c r="B148" s="148">
        <f>SUM(B149:B154)</f>
        <v>0</v>
      </c>
      <c r="C148" s="148">
        <f>SUM(C149:C154)</f>
        <v>0</v>
      </c>
      <c r="D148" s="253"/>
    </row>
    <row r="149" customHeight="1" spans="1:4">
      <c r="A149" s="153" t="s">
        <v>115</v>
      </c>
      <c r="B149" s="148"/>
      <c r="C149" s="148">
        <v>0</v>
      </c>
      <c r="D149" s="253"/>
    </row>
    <row r="150" customHeight="1" spans="1:4">
      <c r="A150" s="153" t="s">
        <v>116</v>
      </c>
      <c r="B150" s="148"/>
      <c r="C150" s="148">
        <v>0</v>
      </c>
      <c r="D150" s="253"/>
    </row>
    <row r="151" customHeight="1" spans="1:4">
      <c r="A151" s="153" t="s">
        <v>117</v>
      </c>
      <c r="B151" s="148"/>
      <c r="C151" s="148">
        <v>0</v>
      </c>
      <c r="D151" s="253"/>
    </row>
    <row r="152" customHeight="1" spans="1:4">
      <c r="A152" s="153" t="s">
        <v>206</v>
      </c>
      <c r="B152" s="148"/>
      <c r="C152" s="148">
        <v>0</v>
      </c>
      <c r="D152" s="253"/>
    </row>
    <row r="153" customHeight="1" spans="1:4">
      <c r="A153" s="153" t="s">
        <v>124</v>
      </c>
      <c r="B153" s="148"/>
      <c r="C153" s="148">
        <v>0</v>
      </c>
      <c r="D153" s="253"/>
    </row>
    <row r="154" customHeight="1" spans="1:4">
      <c r="A154" s="153" t="s">
        <v>207</v>
      </c>
      <c r="B154" s="148"/>
      <c r="C154" s="148">
        <v>0</v>
      </c>
      <c r="D154" s="253"/>
    </row>
    <row r="155" customHeight="1" spans="1:4">
      <c r="A155" s="152" t="s">
        <v>208</v>
      </c>
      <c r="B155" s="148">
        <f>SUM(B156:B162)</f>
        <v>10</v>
      </c>
      <c r="C155" s="148">
        <f>SUM(C156:C162)</f>
        <v>10</v>
      </c>
      <c r="D155" s="253">
        <f>C155/B155</f>
        <v>1</v>
      </c>
    </row>
    <row r="156" customHeight="1" spans="1:4">
      <c r="A156" s="153" t="s">
        <v>115</v>
      </c>
      <c r="B156" s="148"/>
      <c r="C156" s="148">
        <v>0</v>
      </c>
      <c r="D156" s="253"/>
    </row>
    <row r="157" customHeight="1" spans="1:4">
      <c r="A157" s="153" t="s">
        <v>116</v>
      </c>
      <c r="B157" s="148"/>
      <c r="C157" s="148">
        <v>0</v>
      </c>
      <c r="D157" s="253"/>
    </row>
    <row r="158" customHeight="1" spans="1:4">
      <c r="A158" s="153" t="s">
        <v>117</v>
      </c>
      <c r="B158" s="148"/>
      <c r="C158" s="148">
        <v>0</v>
      </c>
      <c r="D158" s="253"/>
    </row>
    <row r="159" customHeight="1" spans="1:4">
      <c r="A159" s="153" t="s">
        <v>209</v>
      </c>
      <c r="B159" s="148">
        <v>10</v>
      </c>
      <c r="C159" s="148">
        <v>10</v>
      </c>
      <c r="D159" s="253">
        <f t="shared" ref="D159:D165" si="10">C159/B159</f>
        <v>1</v>
      </c>
    </row>
    <row r="160" customHeight="1" spans="1:4">
      <c r="A160" s="153" t="s">
        <v>210</v>
      </c>
      <c r="B160" s="148"/>
      <c r="C160" s="148">
        <v>0</v>
      </c>
      <c r="D160" s="253"/>
    </row>
    <row r="161" customHeight="1" spans="1:4">
      <c r="A161" s="153" t="s">
        <v>124</v>
      </c>
      <c r="B161" s="148"/>
      <c r="C161" s="148">
        <v>0</v>
      </c>
      <c r="D161" s="253"/>
    </row>
    <row r="162" customHeight="1" spans="1:4">
      <c r="A162" s="153" t="s">
        <v>211</v>
      </c>
      <c r="B162" s="148"/>
      <c r="C162" s="148">
        <v>0</v>
      </c>
      <c r="D162" s="253"/>
    </row>
    <row r="163" customHeight="1" spans="1:4">
      <c r="A163" s="152" t="s">
        <v>212</v>
      </c>
      <c r="B163" s="148">
        <f>SUM(B164:B168)</f>
        <v>740</v>
      </c>
      <c r="C163" s="148">
        <f>SUM(C164:C168)</f>
        <v>702</v>
      </c>
      <c r="D163" s="253">
        <f t="shared" si="10"/>
        <v>0.948648648648649</v>
      </c>
    </row>
    <row r="164" customHeight="1" spans="1:4">
      <c r="A164" s="153" t="s">
        <v>115</v>
      </c>
      <c r="B164" s="148">
        <v>600</v>
      </c>
      <c r="C164" s="148">
        <v>560</v>
      </c>
      <c r="D164" s="253">
        <f t="shared" si="10"/>
        <v>0.933333333333333</v>
      </c>
    </row>
    <row r="165" customHeight="1" spans="1:4">
      <c r="A165" s="153" t="s">
        <v>116</v>
      </c>
      <c r="B165" s="148">
        <v>100</v>
      </c>
      <c r="C165" s="148">
        <v>106</v>
      </c>
      <c r="D165" s="253">
        <f t="shared" si="10"/>
        <v>1.06</v>
      </c>
    </row>
    <row r="166" customHeight="1" spans="1:4">
      <c r="A166" s="153" t="s">
        <v>117</v>
      </c>
      <c r="B166" s="148"/>
      <c r="C166" s="148">
        <v>0</v>
      </c>
      <c r="D166" s="253"/>
    </row>
    <row r="167" customHeight="1" spans="1:4">
      <c r="A167" s="153" t="s">
        <v>213</v>
      </c>
      <c r="B167" s="148"/>
      <c r="C167" s="148">
        <v>0</v>
      </c>
      <c r="D167" s="253"/>
    </row>
    <row r="168" customHeight="1" spans="1:4">
      <c r="A168" s="153" t="s">
        <v>214</v>
      </c>
      <c r="B168" s="148">
        <v>40</v>
      </c>
      <c r="C168" s="148">
        <v>36</v>
      </c>
      <c r="D168" s="253">
        <f t="shared" ref="D168:D171" si="11">C168/B168</f>
        <v>0.9</v>
      </c>
    </row>
    <row r="169" customHeight="1" spans="1:4">
      <c r="A169" s="152" t="s">
        <v>215</v>
      </c>
      <c r="B169" s="148">
        <f>SUM(B170:B175)</f>
        <v>530</v>
      </c>
      <c r="C169" s="148">
        <f>SUM(C170:C175)</f>
        <v>558</v>
      </c>
      <c r="D169" s="253">
        <f t="shared" si="11"/>
        <v>1.05283018867925</v>
      </c>
    </row>
    <row r="170" customHeight="1" spans="1:4">
      <c r="A170" s="153" t="s">
        <v>115</v>
      </c>
      <c r="B170" s="148">
        <v>500</v>
      </c>
      <c r="C170" s="148">
        <v>526</v>
      </c>
      <c r="D170" s="253">
        <f t="shared" si="11"/>
        <v>1.052</v>
      </c>
    </row>
    <row r="171" customHeight="1" spans="1:4">
      <c r="A171" s="153" t="s">
        <v>116</v>
      </c>
      <c r="B171" s="148">
        <v>30</v>
      </c>
      <c r="C171" s="148">
        <v>32</v>
      </c>
      <c r="D171" s="253">
        <f t="shared" si="11"/>
        <v>1.06666666666667</v>
      </c>
    </row>
    <row r="172" customHeight="1" spans="1:4">
      <c r="A172" s="153" t="s">
        <v>117</v>
      </c>
      <c r="B172" s="148"/>
      <c r="C172" s="148">
        <v>0</v>
      </c>
      <c r="D172" s="253"/>
    </row>
    <row r="173" customHeight="1" spans="1:4">
      <c r="A173" s="153" t="s">
        <v>129</v>
      </c>
      <c r="B173" s="148"/>
      <c r="C173" s="148">
        <v>0</v>
      </c>
      <c r="D173" s="253"/>
    </row>
    <row r="174" customHeight="1" spans="1:4">
      <c r="A174" s="153" t="s">
        <v>124</v>
      </c>
      <c r="B174" s="148"/>
      <c r="C174" s="148">
        <v>0</v>
      </c>
      <c r="D174" s="253"/>
    </row>
    <row r="175" customHeight="1" spans="1:4">
      <c r="A175" s="153" t="s">
        <v>216</v>
      </c>
      <c r="B175" s="148"/>
      <c r="C175" s="148">
        <v>0</v>
      </c>
      <c r="D175" s="253"/>
    </row>
    <row r="176" customHeight="1" spans="1:4">
      <c r="A176" s="152" t="s">
        <v>217</v>
      </c>
      <c r="B176" s="148">
        <f>SUM(B177:B182)</f>
        <v>965</v>
      </c>
      <c r="C176" s="148">
        <f>SUM(C177:C182)</f>
        <v>967</v>
      </c>
      <c r="D176" s="253">
        <f t="shared" ref="D176:D178" si="12">C176/B176</f>
        <v>1.0020725388601</v>
      </c>
    </row>
    <row r="177" customHeight="1" spans="1:4">
      <c r="A177" s="153" t="s">
        <v>115</v>
      </c>
      <c r="B177" s="148">
        <v>900</v>
      </c>
      <c r="C177" s="148">
        <v>908</v>
      </c>
      <c r="D177" s="253">
        <f t="shared" si="12"/>
        <v>1.00888888888889</v>
      </c>
    </row>
    <row r="178" customHeight="1" spans="1:4">
      <c r="A178" s="153" t="s">
        <v>116</v>
      </c>
      <c r="B178" s="148">
        <v>60</v>
      </c>
      <c r="C178" s="148">
        <v>55</v>
      </c>
      <c r="D178" s="253">
        <f t="shared" si="12"/>
        <v>0.916666666666667</v>
      </c>
    </row>
    <row r="179" customHeight="1" spans="1:4">
      <c r="A179" s="153" t="s">
        <v>117</v>
      </c>
      <c r="B179" s="148"/>
      <c r="C179" s="148">
        <v>0</v>
      </c>
      <c r="D179" s="253"/>
    </row>
    <row r="180" customHeight="1" spans="1:4">
      <c r="A180" s="153" t="s">
        <v>218</v>
      </c>
      <c r="B180" s="148"/>
      <c r="C180" s="148">
        <v>0</v>
      </c>
      <c r="D180" s="253"/>
    </row>
    <row r="181" customHeight="1" spans="1:4">
      <c r="A181" s="153" t="s">
        <v>124</v>
      </c>
      <c r="B181" s="148"/>
      <c r="C181" s="148">
        <v>0</v>
      </c>
      <c r="D181" s="253"/>
    </row>
    <row r="182" customHeight="1" spans="1:4">
      <c r="A182" s="153" t="s">
        <v>219</v>
      </c>
      <c r="B182" s="148">
        <v>5</v>
      </c>
      <c r="C182" s="148">
        <v>4</v>
      </c>
      <c r="D182" s="253">
        <f t="shared" ref="D182:D185" si="13">C182/B182</f>
        <v>0.8</v>
      </c>
    </row>
    <row r="183" customHeight="1" spans="1:4">
      <c r="A183" s="152" t="s">
        <v>220</v>
      </c>
      <c r="B183" s="148">
        <f>SUM(B184:B189)</f>
        <v>5390</v>
      </c>
      <c r="C183" s="148">
        <f>SUM(C184:C189)</f>
        <v>5437</v>
      </c>
      <c r="D183" s="253">
        <f t="shared" si="13"/>
        <v>1.00871985157699</v>
      </c>
    </row>
    <row r="184" customHeight="1" spans="1:4">
      <c r="A184" s="153" t="s">
        <v>115</v>
      </c>
      <c r="B184" s="148">
        <v>4800</v>
      </c>
      <c r="C184" s="148">
        <v>4803</v>
      </c>
      <c r="D184" s="253">
        <f t="shared" si="13"/>
        <v>1.000625</v>
      </c>
    </row>
    <row r="185" customHeight="1" spans="1:4">
      <c r="A185" s="153" t="s">
        <v>116</v>
      </c>
      <c r="B185" s="148">
        <v>500</v>
      </c>
      <c r="C185" s="148">
        <v>542</v>
      </c>
      <c r="D185" s="253">
        <f t="shared" si="13"/>
        <v>1.084</v>
      </c>
    </row>
    <row r="186" customHeight="1" spans="1:4">
      <c r="A186" s="153" t="s">
        <v>117</v>
      </c>
      <c r="B186" s="148"/>
      <c r="C186" s="148">
        <v>0</v>
      </c>
      <c r="D186" s="253"/>
    </row>
    <row r="187" customHeight="1" spans="1:4">
      <c r="A187" s="153" t="s">
        <v>221</v>
      </c>
      <c r="B187" s="148"/>
      <c r="C187" s="148">
        <v>0</v>
      </c>
      <c r="D187" s="253"/>
    </row>
    <row r="188" customHeight="1" spans="1:4">
      <c r="A188" s="153" t="s">
        <v>124</v>
      </c>
      <c r="B188" s="148"/>
      <c r="C188" s="148">
        <v>0</v>
      </c>
      <c r="D188" s="253"/>
    </row>
    <row r="189" customHeight="1" spans="1:4">
      <c r="A189" s="153" t="s">
        <v>222</v>
      </c>
      <c r="B189" s="148">
        <v>90</v>
      </c>
      <c r="C189" s="148">
        <v>92</v>
      </c>
      <c r="D189" s="253">
        <f t="shared" ref="D189:D192" si="14">C189/B189</f>
        <v>1.02222222222222</v>
      </c>
    </row>
    <row r="190" customHeight="1" spans="1:4">
      <c r="A190" s="152" t="s">
        <v>223</v>
      </c>
      <c r="B190" s="148">
        <f>SUM(B191:B196)</f>
        <v>808</v>
      </c>
      <c r="C190" s="148">
        <f>SUM(C191:C196)</f>
        <v>809</v>
      </c>
      <c r="D190" s="253">
        <f t="shared" si="14"/>
        <v>1.00123762376238</v>
      </c>
    </row>
    <row r="191" customHeight="1" spans="1:4">
      <c r="A191" s="153" t="s">
        <v>115</v>
      </c>
      <c r="B191" s="148"/>
      <c r="C191" s="148">
        <v>0</v>
      </c>
      <c r="D191" s="253"/>
    </row>
    <row r="192" customHeight="1" spans="1:4">
      <c r="A192" s="153" t="s">
        <v>116</v>
      </c>
      <c r="B192" s="148">
        <v>800</v>
      </c>
      <c r="C192" s="148">
        <v>801</v>
      </c>
      <c r="D192" s="253">
        <f t="shared" si="14"/>
        <v>1.00125</v>
      </c>
    </row>
    <row r="193" customHeight="1" spans="1:4">
      <c r="A193" s="153" t="s">
        <v>117</v>
      </c>
      <c r="B193" s="148"/>
      <c r="C193" s="148">
        <v>0</v>
      </c>
      <c r="D193" s="253"/>
    </row>
    <row r="194" customHeight="1" spans="1:4">
      <c r="A194" s="153" t="s">
        <v>224</v>
      </c>
      <c r="B194" s="148"/>
      <c r="C194" s="148">
        <v>0</v>
      </c>
      <c r="D194" s="253"/>
    </row>
    <row r="195" customHeight="1" spans="1:4">
      <c r="A195" s="153" t="s">
        <v>124</v>
      </c>
      <c r="B195" s="148">
        <v>8</v>
      </c>
      <c r="C195" s="148">
        <v>8</v>
      </c>
      <c r="D195" s="253">
        <f t="shared" ref="D195:D199" si="15">C195/B195</f>
        <v>1</v>
      </c>
    </row>
    <row r="196" customHeight="1" spans="1:4">
      <c r="A196" s="153" t="s">
        <v>225</v>
      </c>
      <c r="B196" s="148"/>
      <c r="C196" s="148">
        <v>0</v>
      </c>
      <c r="D196" s="253"/>
    </row>
    <row r="197" customHeight="1" spans="1:4">
      <c r="A197" s="152" t="s">
        <v>226</v>
      </c>
      <c r="B197" s="148">
        <f>SUM(B198:B203)</f>
        <v>300</v>
      </c>
      <c r="C197" s="148">
        <f>SUM(C198:C203)</f>
        <v>317</v>
      </c>
      <c r="D197" s="253">
        <f t="shared" si="15"/>
        <v>1.05666666666667</v>
      </c>
    </row>
    <row r="198" customHeight="1" spans="1:4">
      <c r="A198" s="153" t="s">
        <v>115</v>
      </c>
      <c r="B198" s="148"/>
      <c r="C198" s="148">
        <v>0</v>
      </c>
      <c r="D198" s="253"/>
    </row>
    <row r="199" customHeight="1" spans="1:4">
      <c r="A199" s="153" t="s">
        <v>116</v>
      </c>
      <c r="B199" s="148">
        <v>300</v>
      </c>
      <c r="C199" s="148">
        <v>317</v>
      </c>
      <c r="D199" s="253">
        <f t="shared" si="15"/>
        <v>1.05666666666667</v>
      </c>
    </row>
    <row r="200" customHeight="1" spans="1:4">
      <c r="A200" s="153" t="s">
        <v>117</v>
      </c>
      <c r="B200" s="148"/>
      <c r="C200" s="148">
        <v>0</v>
      </c>
      <c r="D200" s="253"/>
    </row>
    <row r="201" customHeight="1" spans="1:4">
      <c r="A201" s="153" t="s">
        <v>227</v>
      </c>
      <c r="B201" s="148"/>
      <c r="C201" s="148">
        <v>0</v>
      </c>
      <c r="D201" s="253"/>
    </row>
    <row r="202" customHeight="1" spans="1:4">
      <c r="A202" s="153" t="s">
        <v>124</v>
      </c>
      <c r="B202" s="148"/>
      <c r="C202" s="148">
        <v>0</v>
      </c>
      <c r="D202" s="253"/>
    </row>
    <row r="203" customHeight="1" spans="1:4">
      <c r="A203" s="153" t="s">
        <v>228</v>
      </c>
      <c r="B203" s="148"/>
      <c r="C203" s="148">
        <v>0</v>
      </c>
      <c r="D203" s="253"/>
    </row>
    <row r="204" customHeight="1" spans="1:4">
      <c r="A204" s="152" t="s">
        <v>229</v>
      </c>
      <c r="B204" s="148">
        <f>SUM(B205:B211)</f>
        <v>50</v>
      </c>
      <c r="C204" s="148">
        <f>SUM(C205:C211)</f>
        <v>51</v>
      </c>
      <c r="D204" s="253">
        <f>C204/B204</f>
        <v>1.02</v>
      </c>
    </row>
    <row r="205" customHeight="1" spans="1:4">
      <c r="A205" s="153" t="s">
        <v>115</v>
      </c>
      <c r="B205" s="148"/>
      <c r="C205" s="148">
        <v>0</v>
      </c>
      <c r="D205" s="253"/>
    </row>
    <row r="206" customHeight="1" spans="1:4">
      <c r="A206" s="153" t="s">
        <v>116</v>
      </c>
      <c r="B206" s="148">
        <v>50</v>
      </c>
      <c r="C206" s="148">
        <v>51</v>
      </c>
      <c r="D206" s="253">
        <f>C206/B206</f>
        <v>1.02</v>
      </c>
    </row>
    <row r="207" customHeight="1" spans="1:4">
      <c r="A207" s="153" t="s">
        <v>117</v>
      </c>
      <c r="B207" s="148"/>
      <c r="C207" s="148">
        <v>0</v>
      </c>
      <c r="D207" s="253"/>
    </row>
    <row r="208" customHeight="1" spans="1:4">
      <c r="A208" s="153" t="s">
        <v>230</v>
      </c>
      <c r="B208" s="148"/>
      <c r="C208" s="148">
        <v>0</v>
      </c>
      <c r="D208" s="253"/>
    </row>
    <row r="209" customHeight="1" spans="1:4">
      <c r="A209" s="153" t="s">
        <v>231</v>
      </c>
      <c r="B209" s="148"/>
      <c r="C209" s="148">
        <v>0</v>
      </c>
      <c r="D209" s="253"/>
    </row>
    <row r="210" customHeight="1" spans="1:4">
      <c r="A210" s="153" t="s">
        <v>124</v>
      </c>
      <c r="B210" s="148"/>
      <c r="C210" s="148">
        <v>0</v>
      </c>
      <c r="D210" s="253"/>
    </row>
    <row r="211" customHeight="1" spans="1:4">
      <c r="A211" s="153" t="s">
        <v>232</v>
      </c>
      <c r="B211" s="148"/>
      <c r="C211" s="148">
        <v>0</v>
      </c>
      <c r="D211" s="253"/>
    </row>
    <row r="212" customHeight="1" spans="1:4">
      <c r="A212" s="152" t="s">
        <v>233</v>
      </c>
      <c r="B212" s="148">
        <f>SUM(B213:B217)</f>
        <v>0</v>
      </c>
      <c r="C212" s="148">
        <f>SUM(C213:C217)</f>
        <v>0</v>
      </c>
      <c r="D212" s="253"/>
    </row>
    <row r="213" customHeight="1" spans="1:4">
      <c r="A213" s="153" t="s">
        <v>115</v>
      </c>
      <c r="B213" s="148"/>
      <c r="C213" s="148">
        <v>0</v>
      </c>
      <c r="D213" s="253"/>
    </row>
    <row r="214" customHeight="1" spans="1:4">
      <c r="A214" s="153" t="s">
        <v>116</v>
      </c>
      <c r="B214" s="148"/>
      <c r="C214" s="148">
        <v>0</v>
      </c>
      <c r="D214" s="253"/>
    </row>
    <row r="215" customHeight="1" spans="1:4">
      <c r="A215" s="153" t="s">
        <v>117</v>
      </c>
      <c r="B215" s="148"/>
      <c r="C215" s="148">
        <v>0</v>
      </c>
      <c r="D215" s="253"/>
    </row>
    <row r="216" customHeight="1" spans="1:4">
      <c r="A216" s="153" t="s">
        <v>124</v>
      </c>
      <c r="B216" s="148"/>
      <c r="C216" s="148">
        <v>0</v>
      </c>
      <c r="D216" s="253"/>
    </row>
    <row r="217" customHeight="1" spans="1:4">
      <c r="A217" s="153" t="s">
        <v>234</v>
      </c>
      <c r="B217" s="148"/>
      <c r="C217" s="148">
        <v>0</v>
      </c>
      <c r="D217" s="253"/>
    </row>
    <row r="218" customHeight="1" spans="1:4">
      <c r="A218" s="152" t="s">
        <v>235</v>
      </c>
      <c r="B218" s="148">
        <f>SUM(B219:B223)</f>
        <v>1800</v>
      </c>
      <c r="C218" s="148">
        <f>SUM(C219:C223)</f>
        <v>1804</v>
      </c>
      <c r="D218" s="253">
        <f>C218/B218</f>
        <v>1.00222222222222</v>
      </c>
    </row>
    <row r="219" customHeight="1" spans="1:4">
      <c r="A219" s="153" t="s">
        <v>115</v>
      </c>
      <c r="B219" s="148"/>
      <c r="C219" s="148">
        <v>0</v>
      </c>
      <c r="D219" s="253"/>
    </row>
    <row r="220" customHeight="1" spans="1:4">
      <c r="A220" s="153" t="s">
        <v>116</v>
      </c>
      <c r="B220" s="148"/>
      <c r="C220" s="148">
        <v>0</v>
      </c>
      <c r="D220" s="253"/>
    </row>
    <row r="221" customHeight="1" spans="1:4">
      <c r="A221" s="153" t="s">
        <v>117</v>
      </c>
      <c r="B221" s="148"/>
      <c r="C221" s="148">
        <v>0</v>
      </c>
      <c r="D221" s="253"/>
    </row>
    <row r="222" customHeight="1" spans="1:4">
      <c r="A222" s="153" t="s">
        <v>124</v>
      </c>
      <c r="B222" s="148"/>
      <c r="C222" s="148">
        <v>0</v>
      </c>
      <c r="D222" s="253"/>
    </row>
    <row r="223" customHeight="1" spans="1:4">
      <c r="A223" s="153" t="s">
        <v>236</v>
      </c>
      <c r="B223" s="148">
        <v>1800</v>
      </c>
      <c r="C223" s="148">
        <v>1804</v>
      </c>
      <c r="D223" s="253">
        <f>C223/B223</f>
        <v>1.00222222222222</v>
      </c>
    </row>
    <row r="224" customHeight="1" spans="1:4">
      <c r="A224" s="152" t="s">
        <v>237</v>
      </c>
      <c r="B224" s="148">
        <f>SUM(B225:B230)</f>
        <v>0</v>
      </c>
      <c r="C224" s="148">
        <f>SUM(C225:C230)</f>
        <v>0</v>
      </c>
      <c r="D224" s="253"/>
    </row>
    <row r="225" customHeight="1" spans="1:4">
      <c r="A225" s="153" t="s">
        <v>115</v>
      </c>
      <c r="B225" s="148"/>
      <c r="C225" s="148">
        <v>0</v>
      </c>
      <c r="D225" s="253"/>
    </row>
    <row r="226" customHeight="1" spans="1:4">
      <c r="A226" s="153" t="s">
        <v>116</v>
      </c>
      <c r="B226" s="148"/>
      <c r="C226" s="148">
        <v>0</v>
      </c>
      <c r="D226" s="253"/>
    </row>
    <row r="227" customHeight="1" spans="1:4">
      <c r="A227" s="153" t="s">
        <v>117</v>
      </c>
      <c r="B227" s="148"/>
      <c r="C227" s="148">
        <v>0</v>
      </c>
      <c r="D227" s="253"/>
    </row>
    <row r="228" customHeight="1" spans="1:4">
      <c r="A228" s="153" t="s">
        <v>238</v>
      </c>
      <c r="B228" s="148"/>
      <c r="C228" s="148">
        <v>0</v>
      </c>
      <c r="D228" s="253"/>
    </row>
    <row r="229" customHeight="1" spans="1:4">
      <c r="A229" s="153" t="s">
        <v>124</v>
      </c>
      <c r="B229" s="148"/>
      <c r="C229" s="148">
        <v>0</v>
      </c>
      <c r="D229" s="253"/>
    </row>
    <row r="230" customHeight="1" spans="1:4">
      <c r="A230" s="153" t="s">
        <v>239</v>
      </c>
      <c r="B230" s="148"/>
      <c r="C230" s="148">
        <v>0</v>
      </c>
      <c r="D230" s="253"/>
    </row>
    <row r="231" customHeight="1" spans="1:4">
      <c r="A231" s="152" t="s">
        <v>240</v>
      </c>
      <c r="B231" s="148">
        <f>SUM(B232:B245)</f>
        <v>6920</v>
      </c>
      <c r="C231" s="148">
        <f>SUM(C232:C245)</f>
        <v>6932</v>
      </c>
      <c r="D231" s="253">
        <f t="shared" ref="D231:D233" si="16">C231/B231</f>
        <v>1.00173410404624</v>
      </c>
    </row>
    <row r="232" customHeight="1" spans="1:4">
      <c r="A232" s="153" t="s">
        <v>115</v>
      </c>
      <c r="B232" s="148">
        <v>6600</v>
      </c>
      <c r="C232" s="148">
        <v>6612</v>
      </c>
      <c r="D232" s="253">
        <f t="shared" si="16"/>
        <v>1.00181818181818</v>
      </c>
    </row>
    <row r="233" customHeight="1" spans="1:4">
      <c r="A233" s="153" t="s">
        <v>116</v>
      </c>
      <c r="B233" s="148">
        <v>200</v>
      </c>
      <c r="C233" s="148">
        <v>204</v>
      </c>
      <c r="D233" s="253">
        <f t="shared" si="16"/>
        <v>1.02</v>
      </c>
    </row>
    <row r="234" customHeight="1" spans="1:4">
      <c r="A234" s="153" t="s">
        <v>117</v>
      </c>
      <c r="B234" s="148"/>
      <c r="C234" s="148">
        <v>0</v>
      </c>
      <c r="D234" s="253"/>
    </row>
    <row r="235" customHeight="1" spans="1:4">
      <c r="A235" s="153" t="s">
        <v>241</v>
      </c>
      <c r="B235" s="148"/>
      <c r="C235" s="148">
        <v>0</v>
      </c>
      <c r="D235" s="253"/>
    </row>
    <row r="236" customHeight="1" spans="1:4">
      <c r="A236" s="153" t="s">
        <v>242</v>
      </c>
      <c r="B236" s="148"/>
      <c r="C236" s="148">
        <v>0</v>
      </c>
      <c r="D236" s="253"/>
    </row>
    <row r="237" customHeight="1" spans="1:4">
      <c r="A237" s="153" t="s">
        <v>156</v>
      </c>
      <c r="B237" s="148"/>
      <c r="C237" s="148">
        <v>0</v>
      </c>
      <c r="D237" s="253"/>
    </row>
    <row r="238" customHeight="1" spans="1:4">
      <c r="A238" s="153" t="s">
        <v>243</v>
      </c>
      <c r="B238" s="148"/>
      <c r="C238" s="148">
        <v>0</v>
      </c>
      <c r="D238" s="253"/>
    </row>
    <row r="239" customHeight="1" spans="1:4">
      <c r="A239" s="153" t="s">
        <v>244</v>
      </c>
      <c r="B239" s="148"/>
      <c r="C239" s="148">
        <v>0</v>
      </c>
      <c r="D239" s="253"/>
    </row>
    <row r="240" customHeight="1" spans="1:4">
      <c r="A240" s="153" t="s">
        <v>245</v>
      </c>
      <c r="B240" s="148"/>
      <c r="C240" s="148">
        <v>0</v>
      </c>
      <c r="D240" s="253"/>
    </row>
    <row r="241" customHeight="1" spans="1:4">
      <c r="A241" s="153" t="s">
        <v>246</v>
      </c>
      <c r="B241" s="148"/>
      <c r="C241" s="148">
        <v>0</v>
      </c>
      <c r="D241" s="253"/>
    </row>
    <row r="242" customHeight="1" spans="1:4">
      <c r="A242" s="153" t="s">
        <v>247</v>
      </c>
      <c r="B242" s="148"/>
      <c r="C242" s="148">
        <v>0</v>
      </c>
      <c r="D242" s="253"/>
    </row>
    <row r="243" customHeight="1" spans="1:4">
      <c r="A243" s="153" t="s">
        <v>248</v>
      </c>
      <c r="B243" s="148"/>
      <c r="C243" s="148">
        <v>0</v>
      </c>
      <c r="D243" s="253"/>
    </row>
    <row r="244" customHeight="1" spans="1:4">
      <c r="A244" s="153" t="s">
        <v>124</v>
      </c>
      <c r="B244" s="148">
        <v>100</v>
      </c>
      <c r="C244" s="148">
        <v>101</v>
      </c>
      <c r="D244" s="253">
        <f t="shared" ref="D244:D246" si="17">C244/B244</f>
        <v>1.01</v>
      </c>
    </row>
    <row r="245" customHeight="1" spans="1:4">
      <c r="A245" s="153" t="s">
        <v>249</v>
      </c>
      <c r="B245" s="148">
        <v>20</v>
      </c>
      <c r="C245" s="148">
        <v>15</v>
      </c>
      <c r="D245" s="253">
        <f t="shared" si="17"/>
        <v>0.75</v>
      </c>
    </row>
    <row r="246" customHeight="1" spans="1:4">
      <c r="A246" s="152" t="s">
        <v>250</v>
      </c>
      <c r="B246" s="148">
        <f>SUM(B247:B248)</f>
        <v>100</v>
      </c>
      <c r="C246" s="148">
        <f>SUM(C247:C248)</f>
        <v>135</v>
      </c>
      <c r="D246" s="253">
        <f t="shared" si="17"/>
        <v>1.35</v>
      </c>
    </row>
    <row r="247" customHeight="1" spans="1:4">
      <c r="A247" s="153" t="s">
        <v>251</v>
      </c>
      <c r="B247" s="148"/>
      <c r="C247" s="148">
        <v>0</v>
      </c>
      <c r="D247" s="253"/>
    </row>
    <row r="248" customHeight="1" spans="1:4">
      <c r="A248" s="153" t="s">
        <v>252</v>
      </c>
      <c r="B248" s="148">
        <v>100</v>
      </c>
      <c r="C248" s="148">
        <v>135</v>
      </c>
      <c r="D248" s="253">
        <f>C248/B248</f>
        <v>1.35</v>
      </c>
    </row>
    <row r="249" customHeight="1" spans="1:4">
      <c r="A249" s="152" t="s">
        <v>253</v>
      </c>
      <c r="B249" s="148">
        <f>SUM(B250,B257,B260,B263,B269,B274,B276,B281,B287)</f>
        <v>0</v>
      </c>
      <c r="C249" s="148">
        <f>SUM(C250,C257,C260,C263,C269,C274,C276,C281,C287)</f>
        <v>0</v>
      </c>
      <c r="D249" s="253"/>
    </row>
    <row r="250" customHeight="1" spans="1:4">
      <c r="A250" s="152" t="s">
        <v>254</v>
      </c>
      <c r="B250" s="148">
        <f>SUM(B251:B256)</f>
        <v>0</v>
      </c>
      <c r="C250" s="148">
        <f>SUM(C251:C256)</f>
        <v>0</v>
      </c>
      <c r="D250" s="253"/>
    </row>
    <row r="251" customHeight="1" spans="1:4">
      <c r="A251" s="153" t="s">
        <v>115</v>
      </c>
      <c r="B251" s="148"/>
      <c r="C251" s="148">
        <v>0</v>
      </c>
      <c r="D251" s="253"/>
    </row>
    <row r="252" customHeight="1" spans="1:4">
      <c r="A252" s="153" t="s">
        <v>116</v>
      </c>
      <c r="B252" s="148"/>
      <c r="C252" s="148">
        <v>0</v>
      </c>
      <c r="D252" s="253"/>
    </row>
    <row r="253" customHeight="1" spans="1:4">
      <c r="A253" s="153" t="s">
        <v>117</v>
      </c>
      <c r="B253" s="148"/>
      <c r="C253" s="148">
        <v>0</v>
      </c>
      <c r="D253" s="253"/>
    </row>
    <row r="254" customHeight="1" spans="1:4">
      <c r="A254" s="153" t="s">
        <v>221</v>
      </c>
      <c r="B254" s="148"/>
      <c r="C254" s="148">
        <v>0</v>
      </c>
      <c r="D254" s="253"/>
    </row>
    <row r="255" customHeight="1" spans="1:4">
      <c r="A255" s="153" t="s">
        <v>124</v>
      </c>
      <c r="B255" s="148"/>
      <c r="C255" s="148">
        <v>0</v>
      </c>
      <c r="D255" s="253"/>
    </row>
    <row r="256" customHeight="1" spans="1:4">
      <c r="A256" s="153" t="s">
        <v>255</v>
      </c>
      <c r="B256" s="148"/>
      <c r="C256" s="148">
        <v>0</v>
      </c>
      <c r="D256" s="253"/>
    </row>
    <row r="257" customHeight="1" spans="1:4">
      <c r="A257" s="152" t="s">
        <v>256</v>
      </c>
      <c r="B257" s="148">
        <f>SUM(B258:B259)</f>
        <v>0</v>
      </c>
      <c r="C257" s="148">
        <f>SUM(C258:C259)</f>
        <v>0</v>
      </c>
      <c r="D257" s="253"/>
    </row>
    <row r="258" customHeight="1" spans="1:4">
      <c r="A258" s="153" t="s">
        <v>257</v>
      </c>
      <c r="B258" s="148"/>
      <c r="C258" s="148">
        <v>0</v>
      </c>
      <c r="D258" s="253"/>
    </row>
    <row r="259" customHeight="1" spans="1:4">
      <c r="A259" s="153" t="s">
        <v>258</v>
      </c>
      <c r="B259" s="148"/>
      <c r="C259" s="148">
        <v>0</v>
      </c>
      <c r="D259" s="253"/>
    </row>
    <row r="260" customHeight="1" spans="1:4">
      <c r="A260" s="152" t="s">
        <v>259</v>
      </c>
      <c r="B260" s="148">
        <f>SUM(B261:B262)</f>
        <v>0</v>
      </c>
      <c r="C260" s="148">
        <f>SUM(C261:C262)</f>
        <v>0</v>
      </c>
      <c r="D260" s="253"/>
    </row>
    <row r="261" customHeight="1" spans="1:4">
      <c r="A261" s="153" t="s">
        <v>260</v>
      </c>
      <c r="B261" s="148"/>
      <c r="C261" s="148">
        <v>0</v>
      </c>
      <c r="D261" s="253"/>
    </row>
    <row r="262" customHeight="1" spans="1:4">
      <c r="A262" s="153" t="s">
        <v>261</v>
      </c>
      <c r="B262" s="148"/>
      <c r="C262" s="148">
        <v>0</v>
      </c>
      <c r="D262" s="253"/>
    </row>
    <row r="263" customHeight="1" spans="1:4">
      <c r="A263" s="152" t="s">
        <v>262</v>
      </c>
      <c r="B263" s="148">
        <f>SUM(B264:B268)</f>
        <v>0</v>
      </c>
      <c r="C263" s="148">
        <f>SUM(C264:C268)</f>
        <v>0</v>
      </c>
      <c r="D263" s="253"/>
    </row>
    <row r="264" customHeight="1" spans="1:4">
      <c r="A264" s="153" t="s">
        <v>263</v>
      </c>
      <c r="B264" s="148"/>
      <c r="C264" s="148">
        <v>0</v>
      </c>
      <c r="D264" s="253"/>
    </row>
    <row r="265" customHeight="1" spans="1:4">
      <c r="A265" s="153" t="s">
        <v>264</v>
      </c>
      <c r="B265" s="148"/>
      <c r="C265" s="148">
        <v>0</v>
      </c>
      <c r="D265" s="253"/>
    </row>
    <row r="266" customHeight="1" spans="1:4">
      <c r="A266" s="153" t="s">
        <v>265</v>
      </c>
      <c r="B266" s="148"/>
      <c r="C266" s="148">
        <v>0</v>
      </c>
      <c r="D266" s="253"/>
    </row>
    <row r="267" customHeight="1" spans="1:4">
      <c r="A267" s="153" t="s">
        <v>266</v>
      </c>
      <c r="B267" s="148"/>
      <c r="C267" s="148">
        <v>0</v>
      </c>
      <c r="D267" s="253"/>
    </row>
    <row r="268" customHeight="1" spans="1:4">
      <c r="A268" s="153" t="s">
        <v>267</v>
      </c>
      <c r="B268" s="148"/>
      <c r="C268" s="148">
        <v>0</v>
      </c>
      <c r="D268" s="253"/>
    </row>
    <row r="269" customHeight="1" spans="1:4">
      <c r="A269" s="152" t="s">
        <v>268</v>
      </c>
      <c r="B269" s="148">
        <f>SUM(B270:B273)</f>
        <v>0</v>
      </c>
      <c r="C269" s="148">
        <f>SUM(C270:C273)</f>
        <v>0</v>
      </c>
      <c r="D269" s="253"/>
    </row>
    <row r="270" customHeight="1" spans="1:4">
      <c r="A270" s="153" t="s">
        <v>269</v>
      </c>
      <c r="B270" s="148"/>
      <c r="C270" s="148">
        <v>0</v>
      </c>
      <c r="D270" s="253"/>
    </row>
    <row r="271" customHeight="1" spans="1:4">
      <c r="A271" s="153" t="s">
        <v>270</v>
      </c>
      <c r="B271" s="148"/>
      <c r="C271" s="148">
        <v>0</v>
      </c>
      <c r="D271" s="253"/>
    </row>
    <row r="272" customHeight="1" spans="1:4">
      <c r="A272" s="153" t="s">
        <v>271</v>
      </c>
      <c r="B272" s="148"/>
      <c r="C272" s="148">
        <v>0</v>
      </c>
      <c r="D272" s="253"/>
    </row>
    <row r="273" customHeight="1" spans="1:4">
      <c r="A273" s="153" t="s">
        <v>272</v>
      </c>
      <c r="B273" s="148"/>
      <c r="C273" s="148">
        <v>0</v>
      </c>
      <c r="D273" s="253"/>
    </row>
    <row r="274" customHeight="1" spans="1:4">
      <c r="A274" s="152" t="s">
        <v>273</v>
      </c>
      <c r="B274" s="148">
        <f>B275</f>
        <v>0</v>
      </c>
      <c r="C274" s="148">
        <f>C275</f>
        <v>0</v>
      </c>
      <c r="D274" s="253"/>
    </row>
    <row r="275" customHeight="1" spans="1:4">
      <c r="A275" s="153" t="s">
        <v>274</v>
      </c>
      <c r="B275" s="148"/>
      <c r="C275" s="148">
        <v>0</v>
      </c>
      <c r="D275" s="253"/>
    </row>
    <row r="276" customHeight="1" spans="1:4">
      <c r="A276" s="152" t="s">
        <v>275</v>
      </c>
      <c r="B276" s="148">
        <f>SUM(B277:B280)</f>
        <v>0</v>
      </c>
      <c r="C276" s="148">
        <f>SUM(C277:C280)</f>
        <v>0</v>
      </c>
      <c r="D276" s="253"/>
    </row>
    <row r="277" customHeight="1" spans="1:4">
      <c r="A277" s="153" t="s">
        <v>276</v>
      </c>
      <c r="B277" s="148"/>
      <c r="C277" s="148">
        <v>0</v>
      </c>
      <c r="D277" s="253"/>
    </row>
    <row r="278" customHeight="1" spans="1:4">
      <c r="A278" s="153" t="s">
        <v>277</v>
      </c>
      <c r="B278" s="148"/>
      <c r="C278" s="148">
        <v>0</v>
      </c>
      <c r="D278" s="253"/>
    </row>
    <row r="279" customHeight="1" spans="1:4">
      <c r="A279" s="153" t="s">
        <v>278</v>
      </c>
      <c r="B279" s="148"/>
      <c r="C279" s="148">
        <v>0</v>
      </c>
      <c r="D279" s="253"/>
    </row>
    <row r="280" customHeight="1" spans="1:4">
      <c r="A280" s="153" t="s">
        <v>279</v>
      </c>
      <c r="B280" s="148"/>
      <c r="C280" s="148">
        <v>0</v>
      </c>
      <c r="D280" s="253"/>
    </row>
    <row r="281" customHeight="1" spans="1:4">
      <c r="A281" s="152" t="s">
        <v>280</v>
      </c>
      <c r="B281" s="148">
        <f>SUM(B282:B286)</f>
        <v>0</v>
      </c>
      <c r="C281" s="148">
        <f>SUM(C282:C286)</f>
        <v>0</v>
      </c>
      <c r="D281" s="253"/>
    </row>
    <row r="282" customHeight="1" spans="1:4">
      <c r="A282" s="153" t="s">
        <v>115</v>
      </c>
      <c r="B282" s="148"/>
      <c r="C282" s="148">
        <v>0</v>
      </c>
      <c r="D282" s="253"/>
    </row>
    <row r="283" customHeight="1" spans="1:4">
      <c r="A283" s="153" t="s">
        <v>116</v>
      </c>
      <c r="B283" s="148"/>
      <c r="C283" s="148">
        <v>0</v>
      </c>
      <c r="D283" s="253"/>
    </row>
    <row r="284" customHeight="1" spans="1:4">
      <c r="A284" s="153" t="s">
        <v>117</v>
      </c>
      <c r="B284" s="148"/>
      <c r="C284" s="148">
        <v>0</v>
      </c>
      <c r="D284" s="253"/>
    </row>
    <row r="285" customHeight="1" spans="1:4">
      <c r="A285" s="153" t="s">
        <v>124</v>
      </c>
      <c r="B285" s="148"/>
      <c r="C285" s="148">
        <v>0</v>
      </c>
      <c r="D285" s="253"/>
    </row>
    <row r="286" customHeight="1" spans="1:4">
      <c r="A286" s="153" t="s">
        <v>281</v>
      </c>
      <c r="B286" s="148"/>
      <c r="C286" s="148">
        <v>0</v>
      </c>
      <c r="D286" s="253"/>
    </row>
    <row r="287" customHeight="1" spans="1:4">
      <c r="A287" s="152" t="s">
        <v>282</v>
      </c>
      <c r="B287" s="148">
        <f t="shared" ref="B287:B292" si="18">B288</f>
        <v>0</v>
      </c>
      <c r="C287" s="148">
        <f t="shared" ref="C287:C292" si="19">C288</f>
        <v>0</v>
      </c>
      <c r="D287" s="253"/>
    </row>
    <row r="288" customHeight="1" spans="1:4">
      <c r="A288" s="153" t="s">
        <v>283</v>
      </c>
      <c r="B288" s="148"/>
      <c r="C288" s="148">
        <v>0</v>
      </c>
      <c r="D288" s="253"/>
    </row>
    <row r="289" customHeight="1" spans="1:4">
      <c r="A289" s="152" t="s">
        <v>79</v>
      </c>
      <c r="B289" s="148">
        <f>SUM(B290,B292,B294,B296,B306)</f>
        <v>50</v>
      </c>
      <c r="C289" s="148">
        <f>SUM(C290,C292,C294,C296,C306)</f>
        <v>0</v>
      </c>
      <c r="D289" s="253">
        <f>C289/B289</f>
        <v>0</v>
      </c>
    </row>
    <row r="290" customHeight="1" spans="1:4">
      <c r="A290" s="152" t="s">
        <v>284</v>
      </c>
      <c r="B290" s="148">
        <f t="shared" si="18"/>
        <v>0</v>
      </c>
      <c r="C290" s="148">
        <f t="shared" si="19"/>
        <v>0</v>
      </c>
      <c r="D290" s="253"/>
    </row>
    <row r="291" customHeight="1" spans="1:4">
      <c r="A291" s="153" t="s">
        <v>285</v>
      </c>
      <c r="B291" s="148"/>
      <c r="C291" s="148">
        <v>0</v>
      </c>
      <c r="D291" s="253"/>
    </row>
    <row r="292" customHeight="1" spans="1:4">
      <c r="A292" s="152" t="s">
        <v>286</v>
      </c>
      <c r="B292" s="148">
        <f t="shared" si="18"/>
        <v>0</v>
      </c>
      <c r="C292" s="148">
        <f t="shared" si="19"/>
        <v>0</v>
      </c>
      <c r="D292" s="253"/>
    </row>
    <row r="293" customHeight="1" spans="1:4">
      <c r="A293" s="153" t="s">
        <v>287</v>
      </c>
      <c r="B293" s="148"/>
      <c r="C293" s="148">
        <v>0</v>
      </c>
      <c r="D293" s="253"/>
    </row>
    <row r="294" customHeight="1" spans="1:4">
      <c r="A294" s="152" t="s">
        <v>288</v>
      </c>
      <c r="B294" s="148">
        <f>B295</f>
        <v>0</v>
      </c>
      <c r="C294" s="148">
        <f>C295</f>
        <v>0</v>
      </c>
      <c r="D294" s="253"/>
    </row>
    <row r="295" customHeight="1" spans="1:4">
      <c r="A295" s="153" t="s">
        <v>289</v>
      </c>
      <c r="B295" s="148"/>
      <c r="C295" s="148">
        <v>0</v>
      </c>
      <c r="D295" s="253"/>
    </row>
    <row r="296" customHeight="1" spans="1:4">
      <c r="A296" s="152" t="s">
        <v>290</v>
      </c>
      <c r="B296" s="148">
        <f>SUM(B297:B305)</f>
        <v>50</v>
      </c>
      <c r="C296" s="148">
        <f>SUM(C297:C305)</f>
        <v>0</v>
      </c>
      <c r="D296" s="253">
        <f>C296/B296</f>
        <v>0</v>
      </c>
    </row>
    <row r="297" customHeight="1" spans="1:4">
      <c r="A297" s="153" t="s">
        <v>291</v>
      </c>
      <c r="B297" s="148"/>
      <c r="C297" s="148">
        <v>0</v>
      </c>
      <c r="D297" s="253"/>
    </row>
    <row r="298" customHeight="1" spans="1:4">
      <c r="A298" s="153" t="s">
        <v>292</v>
      </c>
      <c r="B298" s="148"/>
      <c r="C298" s="148">
        <v>0</v>
      </c>
      <c r="D298" s="253"/>
    </row>
    <row r="299" customHeight="1" spans="1:4">
      <c r="A299" s="153" t="s">
        <v>293</v>
      </c>
      <c r="B299" s="148">
        <v>50</v>
      </c>
      <c r="C299" s="148">
        <v>0</v>
      </c>
      <c r="D299" s="253">
        <f>C299/B299</f>
        <v>0</v>
      </c>
    </row>
    <row r="300" customHeight="1" spans="1:4">
      <c r="A300" s="153" t="s">
        <v>294</v>
      </c>
      <c r="B300" s="148"/>
      <c r="C300" s="148">
        <v>0</v>
      </c>
      <c r="D300" s="253"/>
    </row>
    <row r="301" customHeight="1" spans="1:4">
      <c r="A301" s="153" t="s">
        <v>295</v>
      </c>
      <c r="B301" s="148"/>
      <c r="C301" s="148">
        <v>0</v>
      </c>
      <c r="D301" s="253"/>
    </row>
    <row r="302" customHeight="1" spans="1:4">
      <c r="A302" s="153" t="s">
        <v>296</v>
      </c>
      <c r="B302" s="148"/>
      <c r="C302" s="148">
        <v>0</v>
      </c>
      <c r="D302" s="253"/>
    </row>
    <row r="303" customHeight="1" spans="1:4">
      <c r="A303" s="153" t="s">
        <v>297</v>
      </c>
      <c r="B303" s="148"/>
      <c r="C303" s="148">
        <v>0</v>
      </c>
      <c r="D303" s="253"/>
    </row>
    <row r="304" customHeight="1" spans="1:4">
      <c r="A304" s="153" t="s">
        <v>298</v>
      </c>
      <c r="B304" s="148"/>
      <c r="C304" s="148">
        <v>0</v>
      </c>
      <c r="D304" s="253"/>
    </row>
    <row r="305" customHeight="1" spans="1:4">
      <c r="A305" s="153" t="s">
        <v>299</v>
      </c>
      <c r="B305" s="148"/>
      <c r="C305" s="148">
        <v>0</v>
      </c>
      <c r="D305" s="253"/>
    </row>
    <row r="306" customHeight="1" spans="1:4">
      <c r="A306" s="152" t="s">
        <v>300</v>
      </c>
      <c r="B306" s="148">
        <f>B307</f>
        <v>0</v>
      </c>
      <c r="C306" s="148">
        <f>C307</f>
        <v>0</v>
      </c>
      <c r="D306" s="253"/>
    </row>
    <row r="307" customHeight="1" spans="1:4">
      <c r="A307" s="153" t="s">
        <v>301</v>
      </c>
      <c r="B307" s="148"/>
      <c r="C307" s="148">
        <v>0</v>
      </c>
      <c r="D307" s="253"/>
    </row>
    <row r="308" customHeight="1" spans="1:4">
      <c r="A308" s="152" t="s">
        <v>80</v>
      </c>
      <c r="B308" s="148">
        <f>SUM(B309,B312,B323,B330,B338,B347,B363,B373,B383,B391,B397)</f>
        <v>45000</v>
      </c>
      <c r="C308" s="148">
        <f>SUM(C309,C312,C323,C330,C338,C347,C363,C373,C383,C391,C397)</f>
        <v>45084</v>
      </c>
      <c r="D308" s="253">
        <f t="shared" ref="D308:D313" si="20">C308/B308</f>
        <v>1.00186666666667</v>
      </c>
    </row>
    <row r="309" customHeight="1" spans="1:4">
      <c r="A309" s="152" t="s">
        <v>302</v>
      </c>
      <c r="B309" s="148">
        <f>SUM(B310:B311)</f>
        <v>0</v>
      </c>
      <c r="C309" s="148">
        <f>SUM(C310:C311)</f>
        <v>0</v>
      </c>
      <c r="D309" s="253"/>
    </row>
    <row r="310" customHeight="1" spans="1:4">
      <c r="A310" s="153" t="s">
        <v>303</v>
      </c>
      <c r="B310" s="148"/>
      <c r="C310" s="148">
        <v>0</v>
      </c>
      <c r="D310" s="253"/>
    </row>
    <row r="311" customHeight="1" spans="1:4">
      <c r="A311" s="153" t="s">
        <v>304</v>
      </c>
      <c r="B311" s="148"/>
      <c r="C311" s="148">
        <v>0</v>
      </c>
      <c r="D311" s="253"/>
    </row>
    <row r="312" customHeight="1" spans="1:4">
      <c r="A312" s="152" t="s">
        <v>305</v>
      </c>
      <c r="B312" s="148">
        <f>SUM(B313:B322)</f>
        <v>42500</v>
      </c>
      <c r="C312" s="148">
        <f>SUM(C313:C322)</f>
        <v>42610</v>
      </c>
      <c r="D312" s="253">
        <f t="shared" si="20"/>
        <v>1.00258823529412</v>
      </c>
    </row>
    <row r="313" customHeight="1" spans="1:4">
      <c r="A313" s="153" t="s">
        <v>115</v>
      </c>
      <c r="B313" s="148">
        <v>35000</v>
      </c>
      <c r="C313" s="148">
        <v>35186</v>
      </c>
      <c r="D313" s="253">
        <f t="shared" si="20"/>
        <v>1.00531428571429</v>
      </c>
    </row>
    <row r="314" customHeight="1" spans="1:4">
      <c r="A314" s="153" t="s">
        <v>116</v>
      </c>
      <c r="B314" s="148"/>
      <c r="C314" s="148">
        <v>0</v>
      </c>
      <c r="D314" s="253"/>
    </row>
    <row r="315" customHeight="1" spans="1:4">
      <c r="A315" s="153" t="s">
        <v>117</v>
      </c>
      <c r="B315" s="148"/>
      <c r="C315" s="148">
        <v>0</v>
      </c>
      <c r="D315" s="253"/>
    </row>
    <row r="316" customHeight="1" spans="1:4">
      <c r="A316" s="153" t="s">
        <v>156</v>
      </c>
      <c r="B316" s="148"/>
      <c r="C316" s="148">
        <v>0</v>
      </c>
      <c r="D316" s="253"/>
    </row>
    <row r="317" customHeight="1" spans="1:4">
      <c r="A317" s="153" t="s">
        <v>306</v>
      </c>
      <c r="B317" s="148"/>
      <c r="C317" s="148">
        <v>0</v>
      </c>
      <c r="D317" s="253"/>
    </row>
    <row r="318" customHeight="1" spans="1:4">
      <c r="A318" s="153" t="s">
        <v>307</v>
      </c>
      <c r="B318" s="148"/>
      <c r="C318" s="148">
        <v>0</v>
      </c>
      <c r="D318" s="253"/>
    </row>
    <row r="319" customHeight="1" spans="1:4">
      <c r="A319" s="153" t="s">
        <v>308</v>
      </c>
      <c r="B319" s="148"/>
      <c r="C319" s="148">
        <v>0</v>
      </c>
      <c r="D319" s="253"/>
    </row>
    <row r="320" customHeight="1" spans="1:4">
      <c r="A320" s="153" t="s">
        <v>309</v>
      </c>
      <c r="B320" s="148"/>
      <c r="C320" s="148">
        <v>0</v>
      </c>
      <c r="D320" s="253"/>
    </row>
    <row r="321" customHeight="1" spans="1:4">
      <c r="A321" s="153" t="s">
        <v>124</v>
      </c>
      <c r="B321" s="148"/>
      <c r="C321" s="148">
        <v>0</v>
      </c>
      <c r="D321" s="253"/>
    </row>
    <row r="322" customHeight="1" spans="1:4">
      <c r="A322" s="153" t="s">
        <v>310</v>
      </c>
      <c r="B322" s="148">
        <v>7500</v>
      </c>
      <c r="C322" s="148">
        <v>7424</v>
      </c>
      <c r="D322" s="253">
        <f>C322/B322</f>
        <v>0.989866666666667</v>
      </c>
    </row>
    <row r="323" customHeight="1" spans="1:4">
      <c r="A323" s="152" t="s">
        <v>311</v>
      </c>
      <c r="B323" s="148">
        <f>SUM(B324:B329)</f>
        <v>100</v>
      </c>
      <c r="C323" s="148">
        <f>SUM(C324:C329)</f>
        <v>100</v>
      </c>
      <c r="D323" s="253">
        <f>C323/B323</f>
        <v>1</v>
      </c>
    </row>
    <row r="324" customHeight="1" spans="1:4">
      <c r="A324" s="153" t="s">
        <v>115</v>
      </c>
      <c r="B324" s="148"/>
      <c r="C324" s="148">
        <v>0</v>
      </c>
      <c r="D324" s="253"/>
    </row>
    <row r="325" customHeight="1" spans="1:4">
      <c r="A325" s="153" t="s">
        <v>116</v>
      </c>
      <c r="B325" s="148"/>
      <c r="C325" s="148">
        <v>0</v>
      </c>
      <c r="D325" s="253"/>
    </row>
    <row r="326" customHeight="1" spans="1:4">
      <c r="A326" s="153" t="s">
        <v>117</v>
      </c>
      <c r="B326" s="148"/>
      <c r="C326" s="148">
        <v>0</v>
      </c>
      <c r="D326" s="253"/>
    </row>
    <row r="327" customHeight="1" spans="1:4">
      <c r="A327" s="153" t="s">
        <v>312</v>
      </c>
      <c r="B327" s="148"/>
      <c r="C327" s="148">
        <v>0</v>
      </c>
      <c r="D327" s="253"/>
    </row>
    <row r="328" customHeight="1" spans="1:4">
      <c r="A328" s="153" t="s">
        <v>124</v>
      </c>
      <c r="B328" s="148"/>
      <c r="C328" s="148">
        <v>0</v>
      </c>
      <c r="D328" s="253"/>
    </row>
    <row r="329" customHeight="1" spans="1:4">
      <c r="A329" s="153" t="s">
        <v>313</v>
      </c>
      <c r="B329" s="148">
        <v>100</v>
      </c>
      <c r="C329" s="148">
        <v>100</v>
      </c>
      <c r="D329" s="253">
        <f>C329/B329</f>
        <v>1</v>
      </c>
    </row>
    <row r="330" customHeight="1" spans="1:4">
      <c r="A330" s="152" t="s">
        <v>314</v>
      </c>
      <c r="B330" s="148">
        <f>SUM(B331:B337)</f>
        <v>0</v>
      </c>
      <c r="C330" s="148">
        <f>SUM(C331:C337)</f>
        <v>0</v>
      </c>
      <c r="D330" s="253"/>
    </row>
    <row r="331" customHeight="1" spans="1:4">
      <c r="A331" s="153" t="s">
        <v>115</v>
      </c>
      <c r="B331" s="148"/>
      <c r="C331" s="148">
        <v>0</v>
      </c>
      <c r="D331" s="253"/>
    </row>
    <row r="332" customHeight="1" spans="1:4">
      <c r="A332" s="153" t="s">
        <v>116</v>
      </c>
      <c r="B332" s="148"/>
      <c r="C332" s="148">
        <v>0</v>
      </c>
      <c r="D332" s="253"/>
    </row>
    <row r="333" customHeight="1" spans="1:4">
      <c r="A333" s="153" t="s">
        <v>117</v>
      </c>
      <c r="B333" s="148"/>
      <c r="C333" s="148">
        <v>0</v>
      </c>
      <c r="D333" s="253"/>
    </row>
    <row r="334" customHeight="1" spans="1:4">
      <c r="A334" s="153" t="s">
        <v>315</v>
      </c>
      <c r="B334" s="148"/>
      <c r="C334" s="148">
        <v>0</v>
      </c>
      <c r="D334" s="253"/>
    </row>
    <row r="335" customHeight="1" spans="1:4">
      <c r="A335" s="153" t="s">
        <v>316</v>
      </c>
      <c r="B335" s="148"/>
      <c r="C335" s="148">
        <v>0</v>
      </c>
      <c r="D335" s="253"/>
    </row>
    <row r="336" customHeight="1" spans="1:4">
      <c r="A336" s="153" t="s">
        <v>124</v>
      </c>
      <c r="B336" s="148"/>
      <c r="C336" s="148">
        <v>0</v>
      </c>
      <c r="D336" s="253"/>
    </row>
    <row r="337" customHeight="1" spans="1:4">
      <c r="A337" s="153" t="s">
        <v>317</v>
      </c>
      <c r="B337" s="148"/>
      <c r="C337" s="148">
        <v>0</v>
      </c>
      <c r="D337" s="253"/>
    </row>
    <row r="338" customHeight="1" spans="1:4">
      <c r="A338" s="152" t="s">
        <v>318</v>
      </c>
      <c r="B338" s="148">
        <f>SUM(B339:B346)</f>
        <v>0</v>
      </c>
      <c r="C338" s="148">
        <f>SUM(C339:C346)</f>
        <v>0</v>
      </c>
      <c r="D338" s="253"/>
    </row>
    <row r="339" customHeight="1" spans="1:4">
      <c r="A339" s="153" t="s">
        <v>115</v>
      </c>
      <c r="B339" s="148"/>
      <c r="C339" s="148">
        <v>0</v>
      </c>
      <c r="D339" s="253"/>
    </row>
    <row r="340" customHeight="1" spans="1:4">
      <c r="A340" s="153" t="s">
        <v>116</v>
      </c>
      <c r="B340" s="148"/>
      <c r="C340" s="148">
        <v>0</v>
      </c>
      <c r="D340" s="253"/>
    </row>
    <row r="341" customHeight="1" spans="1:4">
      <c r="A341" s="153" t="s">
        <v>117</v>
      </c>
      <c r="B341" s="148"/>
      <c r="C341" s="148">
        <v>0</v>
      </c>
      <c r="D341" s="253"/>
    </row>
    <row r="342" customHeight="1" spans="1:4">
      <c r="A342" s="153" t="s">
        <v>319</v>
      </c>
      <c r="B342" s="148"/>
      <c r="C342" s="148">
        <v>0</v>
      </c>
      <c r="D342" s="253"/>
    </row>
    <row r="343" customHeight="1" spans="1:4">
      <c r="A343" s="153" t="s">
        <v>320</v>
      </c>
      <c r="B343" s="148"/>
      <c r="C343" s="148">
        <v>0</v>
      </c>
      <c r="D343" s="253"/>
    </row>
    <row r="344" customHeight="1" spans="1:4">
      <c r="A344" s="153" t="s">
        <v>321</v>
      </c>
      <c r="B344" s="148"/>
      <c r="C344" s="148">
        <v>0</v>
      </c>
      <c r="D344" s="253"/>
    </row>
    <row r="345" customHeight="1" spans="1:4">
      <c r="A345" s="153" t="s">
        <v>124</v>
      </c>
      <c r="B345" s="148"/>
      <c r="C345" s="148">
        <v>0</v>
      </c>
      <c r="D345" s="253"/>
    </row>
    <row r="346" customHeight="1" spans="1:4">
      <c r="A346" s="153" t="s">
        <v>322</v>
      </c>
      <c r="B346" s="148"/>
      <c r="C346" s="148">
        <v>0</v>
      </c>
      <c r="D346" s="253"/>
    </row>
    <row r="347" customHeight="1" spans="1:4">
      <c r="A347" s="152" t="s">
        <v>323</v>
      </c>
      <c r="B347" s="148">
        <f>SUM(B348:B362)</f>
        <v>2390</v>
      </c>
      <c r="C347" s="148">
        <f>SUM(C348:C362)</f>
        <v>2369</v>
      </c>
      <c r="D347" s="253">
        <f t="shared" ref="D347:D349" si="21">C347/B347</f>
        <v>0.991213389121339</v>
      </c>
    </row>
    <row r="348" customHeight="1" spans="1:4">
      <c r="A348" s="153" t="s">
        <v>115</v>
      </c>
      <c r="B348" s="148">
        <v>1800</v>
      </c>
      <c r="C348" s="148">
        <v>1795</v>
      </c>
      <c r="D348" s="253">
        <f t="shared" si="21"/>
        <v>0.997222222222222</v>
      </c>
    </row>
    <row r="349" customHeight="1" spans="1:4">
      <c r="A349" s="153" t="s">
        <v>116</v>
      </c>
      <c r="B349" s="148">
        <v>100</v>
      </c>
      <c r="C349" s="148">
        <v>90</v>
      </c>
      <c r="D349" s="253">
        <f t="shared" si="21"/>
        <v>0.9</v>
      </c>
    </row>
    <row r="350" customHeight="1" spans="1:4">
      <c r="A350" s="153" t="s">
        <v>117</v>
      </c>
      <c r="B350" s="148"/>
      <c r="C350" s="148">
        <v>0</v>
      </c>
      <c r="D350" s="253"/>
    </row>
    <row r="351" customHeight="1" spans="1:4">
      <c r="A351" s="153" t="s">
        <v>324</v>
      </c>
      <c r="B351" s="148">
        <v>200</v>
      </c>
      <c r="C351" s="148">
        <v>186</v>
      </c>
      <c r="D351" s="253">
        <f t="shared" ref="D351:D354" si="22">C351/B351</f>
        <v>0.93</v>
      </c>
    </row>
    <row r="352" customHeight="1" spans="1:4">
      <c r="A352" s="153" t="s">
        <v>325</v>
      </c>
      <c r="B352" s="148">
        <v>30</v>
      </c>
      <c r="C352" s="148">
        <v>27</v>
      </c>
      <c r="D352" s="253">
        <f t="shared" si="22"/>
        <v>0.9</v>
      </c>
    </row>
    <row r="353" customHeight="1" spans="1:4">
      <c r="A353" s="153" t="s">
        <v>326</v>
      </c>
      <c r="B353" s="148"/>
      <c r="C353" s="148">
        <v>0</v>
      </c>
      <c r="D353" s="253"/>
    </row>
    <row r="354" customHeight="1" spans="1:4">
      <c r="A354" s="153" t="s">
        <v>327</v>
      </c>
      <c r="B354" s="148">
        <v>160</v>
      </c>
      <c r="C354" s="148">
        <v>162</v>
      </c>
      <c r="D354" s="253">
        <f t="shared" si="22"/>
        <v>1.0125</v>
      </c>
    </row>
    <row r="355" customHeight="1" spans="1:4">
      <c r="A355" s="153" t="s">
        <v>328</v>
      </c>
      <c r="B355" s="148"/>
      <c r="C355" s="148">
        <v>0</v>
      </c>
      <c r="D355" s="253"/>
    </row>
    <row r="356" customHeight="1" spans="1:4">
      <c r="A356" s="153" t="s">
        <v>329</v>
      </c>
      <c r="B356" s="148"/>
      <c r="C356" s="148">
        <v>0</v>
      </c>
      <c r="D356" s="253"/>
    </row>
    <row r="357" customHeight="1" spans="1:4">
      <c r="A357" s="153" t="s">
        <v>330</v>
      </c>
      <c r="B357" s="148">
        <v>100</v>
      </c>
      <c r="C357" s="148">
        <v>109</v>
      </c>
      <c r="D357" s="253">
        <f>C357/B357</f>
        <v>1.09</v>
      </c>
    </row>
    <row r="358" customHeight="1" spans="1:4">
      <c r="A358" s="153" t="s">
        <v>331</v>
      </c>
      <c r="B358" s="148"/>
      <c r="C358" s="148">
        <v>0</v>
      </c>
      <c r="D358" s="253"/>
    </row>
    <row r="359" customHeight="1" spans="1:4">
      <c r="A359" s="153" t="s">
        <v>332</v>
      </c>
      <c r="B359" s="148"/>
      <c r="C359" s="148">
        <v>0</v>
      </c>
      <c r="D359" s="253"/>
    </row>
    <row r="360" customHeight="1" spans="1:4">
      <c r="A360" s="153" t="s">
        <v>156</v>
      </c>
      <c r="B360" s="148"/>
      <c r="C360" s="148">
        <v>0</v>
      </c>
      <c r="D360" s="253"/>
    </row>
    <row r="361" customHeight="1" spans="1:4">
      <c r="A361" s="153" t="s">
        <v>124</v>
      </c>
      <c r="B361" s="148"/>
      <c r="C361" s="148">
        <v>0</v>
      </c>
      <c r="D361" s="253"/>
    </row>
    <row r="362" customHeight="1" spans="1:4">
      <c r="A362" s="153" t="s">
        <v>333</v>
      </c>
      <c r="B362" s="148"/>
      <c r="C362" s="148">
        <v>0</v>
      </c>
      <c r="D362" s="253"/>
    </row>
    <row r="363" customHeight="1" spans="1:4">
      <c r="A363" s="152" t="s">
        <v>334</v>
      </c>
      <c r="B363" s="148">
        <f>SUM(B364:B372)</f>
        <v>0</v>
      </c>
      <c r="C363" s="148">
        <f>SUM(C364:C372)</f>
        <v>0</v>
      </c>
      <c r="D363" s="253"/>
    </row>
    <row r="364" customHeight="1" spans="1:4">
      <c r="A364" s="153" t="s">
        <v>115</v>
      </c>
      <c r="B364" s="148"/>
      <c r="C364" s="148">
        <v>0</v>
      </c>
      <c r="D364" s="253"/>
    </row>
    <row r="365" customHeight="1" spans="1:4">
      <c r="A365" s="153" t="s">
        <v>116</v>
      </c>
      <c r="B365" s="148"/>
      <c r="C365" s="148">
        <v>0</v>
      </c>
      <c r="D365" s="253"/>
    </row>
    <row r="366" customHeight="1" spans="1:4">
      <c r="A366" s="153" t="s">
        <v>117</v>
      </c>
      <c r="B366" s="148"/>
      <c r="C366" s="148">
        <v>0</v>
      </c>
      <c r="D366" s="253"/>
    </row>
    <row r="367" customHeight="1" spans="1:4">
      <c r="A367" s="153" t="s">
        <v>335</v>
      </c>
      <c r="B367" s="148"/>
      <c r="C367" s="148">
        <v>0</v>
      </c>
      <c r="D367" s="253"/>
    </row>
    <row r="368" customHeight="1" spans="1:4">
      <c r="A368" s="153" t="s">
        <v>336</v>
      </c>
      <c r="B368" s="148"/>
      <c r="C368" s="148">
        <v>0</v>
      </c>
      <c r="D368" s="253"/>
    </row>
    <row r="369" customHeight="1" spans="1:4">
      <c r="A369" s="153" t="s">
        <v>337</v>
      </c>
      <c r="B369" s="148"/>
      <c r="C369" s="148">
        <v>0</v>
      </c>
      <c r="D369" s="253"/>
    </row>
    <row r="370" customHeight="1" spans="1:4">
      <c r="A370" s="153" t="s">
        <v>156</v>
      </c>
      <c r="B370" s="148"/>
      <c r="C370" s="148">
        <v>0</v>
      </c>
      <c r="D370" s="253"/>
    </row>
    <row r="371" customHeight="1" spans="1:4">
      <c r="A371" s="153" t="s">
        <v>124</v>
      </c>
      <c r="B371" s="148"/>
      <c r="C371" s="148">
        <v>0</v>
      </c>
      <c r="D371" s="253"/>
    </row>
    <row r="372" customHeight="1" spans="1:4">
      <c r="A372" s="153" t="s">
        <v>338</v>
      </c>
      <c r="B372" s="148"/>
      <c r="C372" s="148">
        <v>0</v>
      </c>
      <c r="D372" s="253"/>
    </row>
    <row r="373" customHeight="1" spans="1:4">
      <c r="A373" s="152" t="s">
        <v>339</v>
      </c>
      <c r="B373" s="148">
        <f>SUM(B374:B382)</f>
        <v>0</v>
      </c>
      <c r="C373" s="148">
        <f>SUM(C374:C382)</f>
        <v>0</v>
      </c>
      <c r="D373" s="253"/>
    </row>
    <row r="374" customHeight="1" spans="1:4">
      <c r="A374" s="153" t="s">
        <v>115</v>
      </c>
      <c r="B374" s="148"/>
      <c r="C374" s="148">
        <v>0</v>
      </c>
      <c r="D374" s="253"/>
    </row>
    <row r="375" customHeight="1" spans="1:4">
      <c r="A375" s="153" t="s">
        <v>116</v>
      </c>
      <c r="B375" s="148"/>
      <c r="C375" s="148">
        <v>0</v>
      </c>
      <c r="D375" s="253"/>
    </row>
    <row r="376" customHeight="1" spans="1:4">
      <c r="A376" s="153" t="s">
        <v>117</v>
      </c>
      <c r="B376" s="148"/>
      <c r="C376" s="148">
        <v>0</v>
      </c>
      <c r="D376" s="253"/>
    </row>
    <row r="377" customHeight="1" spans="1:4">
      <c r="A377" s="153" t="s">
        <v>340</v>
      </c>
      <c r="B377" s="148"/>
      <c r="C377" s="148">
        <v>0</v>
      </c>
      <c r="D377" s="253"/>
    </row>
    <row r="378" customHeight="1" spans="1:4">
      <c r="A378" s="153" t="s">
        <v>341</v>
      </c>
      <c r="B378" s="148"/>
      <c r="C378" s="148">
        <v>0</v>
      </c>
      <c r="D378" s="253"/>
    </row>
    <row r="379" customHeight="1" spans="1:4">
      <c r="A379" s="153" t="s">
        <v>342</v>
      </c>
      <c r="B379" s="148"/>
      <c r="C379" s="148">
        <v>0</v>
      </c>
      <c r="D379" s="253"/>
    </row>
    <row r="380" customHeight="1" spans="1:4">
      <c r="A380" s="153" t="s">
        <v>156</v>
      </c>
      <c r="B380" s="148"/>
      <c r="C380" s="148">
        <v>0</v>
      </c>
      <c r="D380" s="253"/>
    </row>
    <row r="381" customHeight="1" spans="1:4">
      <c r="A381" s="153" t="s">
        <v>124</v>
      </c>
      <c r="B381" s="148"/>
      <c r="C381" s="148">
        <v>0</v>
      </c>
      <c r="D381" s="253"/>
    </row>
    <row r="382" customHeight="1" spans="1:4">
      <c r="A382" s="153" t="s">
        <v>343</v>
      </c>
      <c r="B382" s="148"/>
      <c r="C382" s="148">
        <v>0</v>
      </c>
      <c r="D382" s="253"/>
    </row>
    <row r="383" customHeight="1" spans="1:4">
      <c r="A383" s="152" t="s">
        <v>344</v>
      </c>
      <c r="B383" s="148">
        <f>SUM(B384:B390)</f>
        <v>10</v>
      </c>
      <c r="C383" s="148">
        <f>SUM(C384:C390)</f>
        <v>5</v>
      </c>
      <c r="D383" s="253">
        <f>C383/B383</f>
        <v>0.5</v>
      </c>
    </row>
    <row r="384" customHeight="1" spans="1:4">
      <c r="A384" s="153" t="s">
        <v>115</v>
      </c>
      <c r="B384" s="148"/>
      <c r="C384" s="148">
        <v>0</v>
      </c>
      <c r="D384" s="253"/>
    </row>
    <row r="385" customHeight="1" spans="1:4">
      <c r="A385" s="153" t="s">
        <v>116</v>
      </c>
      <c r="B385" s="148">
        <v>10</v>
      </c>
      <c r="C385" s="148">
        <v>5</v>
      </c>
      <c r="D385" s="253">
        <f>C385/B385</f>
        <v>0.5</v>
      </c>
    </row>
    <row r="386" customHeight="1" spans="1:4">
      <c r="A386" s="153" t="s">
        <v>117</v>
      </c>
      <c r="B386" s="148"/>
      <c r="C386" s="148">
        <v>0</v>
      </c>
      <c r="D386" s="253"/>
    </row>
    <row r="387" customHeight="1" spans="1:4">
      <c r="A387" s="153" t="s">
        <v>345</v>
      </c>
      <c r="B387" s="148"/>
      <c r="C387" s="148">
        <v>0</v>
      </c>
      <c r="D387" s="253"/>
    </row>
    <row r="388" customHeight="1" spans="1:4">
      <c r="A388" s="153" t="s">
        <v>346</v>
      </c>
      <c r="B388" s="148"/>
      <c r="C388" s="148">
        <v>0</v>
      </c>
      <c r="D388" s="253"/>
    </row>
    <row r="389" customHeight="1" spans="1:4">
      <c r="A389" s="153" t="s">
        <v>124</v>
      </c>
      <c r="B389" s="148"/>
      <c r="C389" s="148">
        <v>0</v>
      </c>
      <c r="D389" s="253"/>
    </row>
    <row r="390" customHeight="1" spans="1:4">
      <c r="A390" s="153" t="s">
        <v>347</v>
      </c>
      <c r="B390" s="148"/>
      <c r="C390" s="148">
        <v>0</v>
      </c>
      <c r="D390" s="253"/>
    </row>
    <row r="391" customHeight="1" spans="1:4">
      <c r="A391" s="152" t="s">
        <v>348</v>
      </c>
      <c r="B391" s="148">
        <f>SUM(B392:B396)</f>
        <v>0</v>
      </c>
      <c r="C391" s="148">
        <f>SUM(C392:C396)</f>
        <v>0</v>
      </c>
      <c r="D391" s="253"/>
    </row>
    <row r="392" customHeight="1" spans="1:4">
      <c r="A392" s="153" t="s">
        <v>115</v>
      </c>
      <c r="B392" s="148"/>
      <c r="C392" s="148">
        <v>0</v>
      </c>
      <c r="D392" s="253"/>
    </row>
    <row r="393" customHeight="1" spans="1:4">
      <c r="A393" s="153" t="s">
        <v>116</v>
      </c>
      <c r="B393" s="148"/>
      <c r="C393" s="148">
        <v>0</v>
      </c>
      <c r="D393" s="253"/>
    </row>
    <row r="394" customHeight="1" spans="1:4">
      <c r="A394" s="153" t="s">
        <v>156</v>
      </c>
      <c r="B394" s="148"/>
      <c r="C394" s="148">
        <v>0</v>
      </c>
      <c r="D394" s="253"/>
    </row>
    <row r="395" customHeight="1" spans="1:4">
      <c r="A395" s="153" t="s">
        <v>349</v>
      </c>
      <c r="B395" s="148"/>
      <c r="C395" s="148">
        <v>0</v>
      </c>
      <c r="D395" s="253"/>
    </row>
    <row r="396" customHeight="1" spans="1:4">
      <c r="A396" s="153" t="s">
        <v>350</v>
      </c>
      <c r="B396" s="148"/>
      <c r="C396" s="148">
        <v>0</v>
      </c>
      <c r="D396" s="253"/>
    </row>
    <row r="397" customHeight="1" spans="1:4">
      <c r="A397" s="152" t="s">
        <v>351</v>
      </c>
      <c r="B397" s="148">
        <f>B398</f>
        <v>0</v>
      </c>
      <c r="C397" s="148">
        <f>C398</f>
        <v>0</v>
      </c>
      <c r="D397" s="253"/>
    </row>
    <row r="398" customHeight="1" spans="1:4">
      <c r="A398" s="153" t="s">
        <v>352</v>
      </c>
      <c r="B398" s="148"/>
      <c r="C398" s="148">
        <v>0</v>
      </c>
      <c r="D398" s="253"/>
    </row>
    <row r="399" customHeight="1" spans="1:4">
      <c r="A399" s="152" t="s">
        <v>81</v>
      </c>
      <c r="B399" s="148">
        <f>SUM(B400,B405,B414,B420,B426,B430,B434,B438,B444,B451)</f>
        <v>148000</v>
      </c>
      <c r="C399" s="148">
        <f>SUM(C400,C405,C414,C420,C426,C430,C434,C438,C444,C451)</f>
        <v>148888</v>
      </c>
      <c r="D399" s="253">
        <f t="shared" ref="D399:D401" si="23">C399/B399</f>
        <v>1.006</v>
      </c>
    </row>
    <row r="400" customHeight="1" spans="1:4">
      <c r="A400" s="152" t="s">
        <v>353</v>
      </c>
      <c r="B400" s="148">
        <f>SUM(B401:B404)</f>
        <v>1800</v>
      </c>
      <c r="C400" s="148">
        <f>SUM(C401:C404)</f>
        <v>1826</v>
      </c>
      <c r="D400" s="253">
        <f t="shared" si="23"/>
        <v>1.01444444444444</v>
      </c>
    </row>
    <row r="401" customHeight="1" spans="1:4">
      <c r="A401" s="153" t="s">
        <v>115</v>
      </c>
      <c r="B401" s="148">
        <v>1800</v>
      </c>
      <c r="C401" s="148">
        <v>1826</v>
      </c>
      <c r="D401" s="253">
        <f t="shared" si="23"/>
        <v>1.01444444444444</v>
      </c>
    </row>
    <row r="402" customHeight="1" spans="1:4">
      <c r="A402" s="153" t="s">
        <v>116</v>
      </c>
      <c r="B402" s="148"/>
      <c r="C402" s="148">
        <v>0</v>
      </c>
      <c r="D402" s="253"/>
    </row>
    <row r="403" customHeight="1" spans="1:4">
      <c r="A403" s="153" t="s">
        <v>117</v>
      </c>
      <c r="B403" s="148"/>
      <c r="C403" s="148">
        <v>0</v>
      </c>
      <c r="D403" s="253"/>
    </row>
    <row r="404" customHeight="1" spans="1:4">
      <c r="A404" s="153" t="s">
        <v>354</v>
      </c>
      <c r="B404" s="148"/>
      <c r="C404" s="148">
        <v>0</v>
      </c>
      <c r="D404" s="253"/>
    </row>
    <row r="405" customHeight="1" spans="1:4">
      <c r="A405" s="152" t="s">
        <v>355</v>
      </c>
      <c r="B405" s="148">
        <f>SUM(B406:B413)</f>
        <v>119600</v>
      </c>
      <c r="C405" s="148">
        <f>SUM(C406:C413)</f>
        <v>120399</v>
      </c>
      <c r="D405" s="253">
        <f t="shared" ref="D405:D409" si="24">C405/B405</f>
        <v>1.00668060200669</v>
      </c>
    </row>
    <row r="406" customHeight="1" spans="1:4">
      <c r="A406" s="153" t="s">
        <v>356</v>
      </c>
      <c r="B406" s="148">
        <v>10000</v>
      </c>
      <c r="C406" s="148">
        <v>11156</v>
      </c>
      <c r="D406" s="253">
        <f t="shared" si="24"/>
        <v>1.1156</v>
      </c>
    </row>
    <row r="407" customHeight="1" spans="1:4">
      <c r="A407" s="153" t="s">
        <v>357</v>
      </c>
      <c r="B407" s="148">
        <v>57000</v>
      </c>
      <c r="C407" s="148">
        <v>56552</v>
      </c>
      <c r="D407" s="253">
        <f t="shared" si="24"/>
        <v>0.992140350877193</v>
      </c>
    </row>
    <row r="408" customHeight="1" spans="1:4">
      <c r="A408" s="153" t="s">
        <v>358</v>
      </c>
      <c r="B408" s="148">
        <v>39000</v>
      </c>
      <c r="C408" s="148">
        <v>38996</v>
      </c>
      <c r="D408" s="253">
        <f t="shared" si="24"/>
        <v>0.999897435897436</v>
      </c>
    </row>
    <row r="409" customHeight="1" spans="1:4">
      <c r="A409" s="153" t="s">
        <v>359</v>
      </c>
      <c r="B409" s="148">
        <v>13400</v>
      </c>
      <c r="C409" s="148">
        <v>13490</v>
      </c>
      <c r="D409" s="253">
        <f t="shared" si="24"/>
        <v>1.00671641791045</v>
      </c>
    </row>
    <row r="410" customHeight="1" spans="1:4">
      <c r="A410" s="153" t="s">
        <v>360</v>
      </c>
      <c r="B410" s="148"/>
      <c r="C410" s="148">
        <v>0</v>
      </c>
      <c r="D410" s="253"/>
    </row>
    <row r="411" customHeight="1" spans="1:4">
      <c r="A411" s="153" t="s">
        <v>361</v>
      </c>
      <c r="B411" s="148"/>
      <c r="C411" s="148">
        <v>0</v>
      </c>
      <c r="D411" s="253"/>
    </row>
    <row r="412" customHeight="1" spans="1:4">
      <c r="A412" s="153" t="s">
        <v>362</v>
      </c>
      <c r="B412" s="148"/>
      <c r="C412" s="148">
        <v>0</v>
      </c>
      <c r="D412" s="253"/>
    </row>
    <row r="413" customHeight="1" spans="1:4">
      <c r="A413" s="153" t="s">
        <v>363</v>
      </c>
      <c r="B413" s="148">
        <v>200</v>
      </c>
      <c r="C413" s="148">
        <v>205</v>
      </c>
      <c r="D413" s="253">
        <f t="shared" ref="D413:D416" si="25">C413/B413</f>
        <v>1.025</v>
      </c>
    </row>
    <row r="414" customHeight="1" spans="1:4">
      <c r="A414" s="152" t="s">
        <v>364</v>
      </c>
      <c r="B414" s="148">
        <f>SUM(B415:B419)</f>
        <v>5900</v>
      </c>
      <c r="C414" s="148">
        <f>SUM(C415:C419)</f>
        <v>5936</v>
      </c>
      <c r="D414" s="253">
        <f t="shared" si="25"/>
        <v>1.00610169491525</v>
      </c>
    </row>
    <row r="415" customHeight="1" spans="1:4">
      <c r="A415" s="153" t="s">
        <v>365</v>
      </c>
      <c r="B415" s="148"/>
      <c r="C415" s="148">
        <v>0</v>
      </c>
      <c r="D415" s="253"/>
    </row>
    <row r="416" customHeight="1" spans="1:4">
      <c r="A416" s="153" t="s">
        <v>366</v>
      </c>
      <c r="B416" s="148">
        <v>5890</v>
      </c>
      <c r="C416" s="148">
        <v>5923</v>
      </c>
      <c r="D416" s="253">
        <f t="shared" si="25"/>
        <v>1.00560271646859</v>
      </c>
    </row>
    <row r="417" customHeight="1" spans="1:4">
      <c r="A417" s="153" t="s">
        <v>367</v>
      </c>
      <c r="B417" s="148"/>
      <c r="C417" s="148">
        <v>0</v>
      </c>
      <c r="D417" s="253"/>
    </row>
    <row r="418" customHeight="1" spans="1:4">
      <c r="A418" s="153" t="s">
        <v>368</v>
      </c>
      <c r="B418" s="148">
        <v>10</v>
      </c>
      <c r="C418" s="148">
        <v>13</v>
      </c>
      <c r="D418" s="253">
        <f t="shared" ref="D418:D423" si="26">C418/B418</f>
        <v>1.3</v>
      </c>
    </row>
    <row r="419" customHeight="1" spans="1:4">
      <c r="A419" s="153" t="s">
        <v>369</v>
      </c>
      <c r="B419" s="148"/>
      <c r="C419" s="148">
        <v>0</v>
      </c>
      <c r="D419" s="253"/>
    </row>
    <row r="420" customHeight="1" spans="1:4">
      <c r="A420" s="152" t="s">
        <v>370</v>
      </c>
      <c r="B420" s="148">
        <f>SUM(B421:B425)</f>
        <v>3600</v>
      </c>
      <c r="C420" s="148">
        <f>SUM(C421:C425)</f>
        <v>3683</v>
      </c>
      <c r="D420" s="253">
        <f t="shared" si="26"/>
        <v>1.02305555555556</v>
      </c>
    </row>
    <row r="421" customHeight="1" spans="1:4">
      <c r="A421" s="153" t="s">
        <v>371</v>
      </c>
      <c r="B421" s="148"/>
      <c r="C421" s="148">
        <v>0</v>
      </c>
      <c r="D421" s="253"/>
    </row>
    <row r="422" customHeight="1" spans="1:4">
      <c r="A422" s="153" t="s">
        <v>372</v>
      </c>
      <c r="B422" s="148">
        <v>1100</v>
      </c>
      <c r="C422" s="148">
        <v>1141</v>
      </c>
      <c r="D422" s="253">
        <f t="shared" si="26"/>
        <v>1.03727272727273</v>
      </c>
    </row>
    <row r="423" customHeight="1" spans="1:4">
      <c r="A423" s="153" t="s">
        <v>373</v>
      </c>
      <c r="B423" s="148">
        <v>2500</v>
      </c>
      <c r="C423" s="148">
        <v>2542</v>
      </c>
      <c r="D423" s="253">
        <f t="shared" si="26"/>
        <v>1.0168</v>
      </c>
    </row>
    <row r="424" customHeight="1" spans="1:4">
      <c r="A424" s="153" t="s">
        <v>374</v>
      </c>
      <c r="B424" s="148"/>
      <c r="C424" s="148">
        <v>0</v>
      </c>
      <c r="D424" s="253"/>
    </row>
    <row r="425" customHeight="1" spans="1:4">
      <c r="A425" s="153" t="s">
        <v>375</v>
      </c>
      <c r="B425" s="148"/>
      <c r="C425" s="148">
        <v>0</v>
      </c>
      <c r="D425" s="253"/>
    </row>
    <row r="426" customHeight="1" spans="1:4">
      <c r="A426" s="152" t="s">
        <v>376</v>
      </c>
      <c r="B426" s="148">
        <f>SUM(B427:B429)</f>
        <v>0</v>
      </c>
      <c r="C426" s="148">
        <f>SUM(C427:C429)</f>
        <v>0</v>
      </c>
      <c r="D426" s="253"/>
    </row>
    <row r="427" customHeight="1" spans="1:4">
      <c r="A427" s="153" t="s">
        <v>377</v>
      </c>
      <c r="B427" s="148"/>
      <c r="C427" s="148">
        <v>0</v>
      </c>
      <c r="D427" s="253"/>
    </row>
    <row r="428" customHeight="1" spans="1:4">
      <c r="A428" s="153" t="s">
        <v>378</v>
      </c>
      <c r="B428" s="148"/>
      <c r="C428" s="148">
        <v>0</v>
      </c>
      <c r="D428" s="253"/>
    </row>
    <row r="429" customHeight="1" spans="1:4">
      <c r="A429" s="153" t="s">
        <v>379</v>
      </c>
      <c r="B429" s="148"/>
      <c r="C429" s="148">
        <v>0</v>
      </c>
      <c r="D429" s="253"/>
    </row>
    <row r="430" customHeight="1" spans="1:4">
      <c r="A430" s="152" t="s">
        <v>380</v>
      </c>
      <c r="B430" s="148">
        <f>SUM(B431:B433)</f>
        <v>0</v>
      </c>
      <c r="C430" s="148">
        <f>SUM(C431:C433)</f>
        <v>0</v>
      </c>
      <c r="D430" s="253"/>
    </row>
    <row r="431" customHeight="1" spans="1:4">
      <c r="A431" s="153" t="s">
        <v>381</v>
      </c>
      <c r="B431" s="148"/>
      <c r="C431" s="148">
        <v>0</v>
      </c>
      <c r="D431" s="253"/>
    </row>
    <row r="432" customHeight="1" spans="1:4">
      <c r="A432" s="153" t="s">
        <v>382</v>
      </c>
      <c r="B432" s="148"/>
      <c r="C432" s="148">
        <v>0</v>
      </c>
      <c r="D432" s="253"/>
    </row>
    <row r="433" customHeight="1" spans="1:4">
      <c r="A433" s="153" t="s">
        <v>383</v>
      </c>
      <c r="B433" s="148"/>
      <c r="C433" s="148">
        <v>0</v>
      </c>
      <c r="D433" s="253"/>
    </row>
    <row r="434" customHeight="1" spans="1:4">
      <c r="A434" s="152" t="s">
        <v>384</v>
      </c>
      <c r="B434" s="148">
        <f>SUM(B435:B437)</f>
        <v>800</v>
      </c>
      <c r="C434" s="148">
        <f>SUM(C435:C437)</f>
        <v>771</v>
      </c>
      <c r="D434" s="253">
        <f t="shared" ref="D434:D440" si="27">C434/B434</f>
        <v>0.96375</v>
      </c>
    </row>
    <row r="435" customHeight="1" spans="1:4">
      <c r="A435" s="153" t="s">
        <v>385</v>
      </c>
      <c r="B435" s="148">
        <v>800</v>
      </c>
      <c r="C435" s="148">
        <v>771</v>
      </c>
      <c r="D435" s="253">
        <f t="shared" si="27"/>
        <v>0.96375</v>
      </c>
    </row>
    <row r="436" customHeight="1" spans="1:4">
      <c r="A436" s="153" t="s">
        <v>386</v>
      </c>
      <c r="B436" s="148"/>
      <c r="C436" s="148">
        <v>0</v>
      </c>
      <c r="D436" s="253"/>
    </row>
    <row r="437" customHeight="1" spans="1:4">
      <c r="A437" s="153" t="s">
        <v>387</v>
      </c>
      <c r="B437" s="148"/>
      <c r="C437" s="148">
        <v>0</v>
      </c>
      <c r="D437" s="253"/>
    </row>
    <row r="438" customHeight="1" spans="1:4">
      <c r="A438" s="152" t="s">
        <v>388</v>
      </c>
      <c r="B438" s="148">
        <f>SUM(B439:B443)</f>
        <v>3500</v>
      </c>
      <c r="C438" s="148">
        <f>SUM(C439:C443)</f>
        <v>3499</v>
      </c>
      <c r="D438" s="253">
        <f t="shared" si="27"/>
        <v>0.999714285714286</v>
      </c>
    </row>
    <row r="439" customHeight="1" spans="1:4">
      <c r="A439" s="153" t="s">
        <v>389</v>
      </c>
      <c r="B439" s="148">
        <v>2700</v>
      </c>
      <c r="C439" s="148">
        <v>2734</v>
      </c>
      <c r="D439" s="253">
        <f t="shared" si="27"/>
        <v>1.01259259259259</v>
      </c>
    </row>
    <row r="440" customHeight="1" spans="1:4">
      <c r="A440" s="153" t="s">
        <v>390</v>
      </c>
      <c r="B440" s="148">
        <v>800</v>
      </c>
      <c r="C440" s="148">
        <v>765</v>
      </c>
      <c r="D440" s="253">
        <f t="shared" si="27"/>
        <v>0.95625</v>
      </c>
    </row>
    <row r="441" customHeight="1" spans="1:4">
      <c r="A441" s="153" t="s">
        <v>391</v>
      </c>
      <c r="B441" s="148"/>
      <c r="C441" s="148">
        <v>0</v>
      </c>
      <c r="D441" s="253"/>
    </row>
    <row r="442" customHeight="1" spans="1:4">
      <c r="A442" s="153" t="s">
        <v>392</v>
      </c>
      <c r="B442" s="148"/>
      <c r="C442" s="148">
        <v>0</v>
      </c>
      <c r="D442" s="253"/>
    </row>
    <row r="443" customHeight="1" spans="1:4">
      <c r="A443" s="153" t="s">
        <v>393</v>
      </c>
      <c r="B443" s="148"/>
      <c r="C443" s="148">
        <v>0</v>
      </c>
      <c r="D443" s="253"/>
    </row>
    <row r="444" customHeight="1" spans="1:4">
      <c r="A444" s="152" t="s">
        <v>394</v>
      </c>
      <c r="B444" s="148">
        <f>SUM(B445:B450)</f>
        <v>5300</v>
      </c>
      <c r="C444" s="148">
        <f>SUM(C445:C450)</f>
        <v>5290</v>
      </c>
      <c r="D444" s="253">
        <f t="shared" ref="D444:D448" si="28">C444/B444</f>
        <v>0.99811320754717</v>
      </c>
    </row>
    <row r="445" customHeight="1" spans="1:4">
      <c r="A445" s="153" t="s">
        <v>395</v>
      </c>
      <c r="B445" s="148"/>
      <c r="C445" s="148">
        <v>0</v>
      </c>
      <c r="D445" s="253"/>
    </row>
    <row r="446" customHeight="1" spans="1:4">
      <c r="A446" s="153" t="s">
        <v>396</v>
      </c>
      <c r="B446" s="148"/>
      <c r="C446" s="148">
        <v>0</v>
      </c>
      <c r="D446" s="253"/>
    </row>
    <row r="447" customHeight="1" spans="1:4">
      <c r="A447" s="153" t="s">
        <v>397</v>
      </c>
      <c r="B447" s="148">
        <v>1600</v>
      </c>
      <c r="C447" s="148">
        <v>1588</v>
      </c>
      <c r="D447" s="253">
        <f t="shared" si="28"/>
        <v>0.9925</v>
      </c>
    </row>
    <row r="448" customHeight="1" spans="1:4">
      <c r="A448" s="153" t="s">
        <v>398</v>
      </c>
      <c r="B448" s="148">
        <v>1800</v>
      </c>
      <c r="C448" s="148">
        <v>1786</v>
      </c>
      <c r="D448" s="253">
        <f t="shared" si="28"/>
        <v>0.992222222222222</v>
      </c>
    </row>
    <row r="449" customHeight="1" spans="1:4">
      <c r="A449" s="153" t="s">
        <v>399</v>
      </c>
      <c r="B449" s="148"/>
      <c r="C449" s="148">
        <v>0</v>
      </c>
      <c r="D449" s="253"/>
    </row>
    <row r="450" customHeight="1" spans="1:4">
      <c r="A450" s="153" t="s">
        <v>400</v>
      </c>
      <c r="B450" s="148">
        <v>1900</v>
      </c>
      <c r="C450" s="148">
        <v>1916</v>
      </c>
      <c r="D450" s="253">
        <f t="shared" ref="D450:D456" si="29">C450/B450</f>
        <v>1.00842105263158</v>
      </c>
    </row>
    <row r="451" customHeight="1" spans="1:4">
      <c r="A451" s="152" t="s">
        <v>401</v>
      </c>
      <c r="B451" s="148">
        <f>B452</f>
        <v>7500</v>
      </c>
      <c r="C451" s="148">
        <f>C452</f>
        <v>7484</v>
      </c>
      <c r="D451" s="253">
        <f t="shared" si="29"/>
        <v>0.997866666666667</v>
      </c>
    </row>
    <row r="452" customHeight="1" spans="1:4">
      <c r="A452" s="153" t="s">
        <v>402</v>
      </c>
      <c r="B452" s="148">
        <v>7500</v>
      </c>
      <c r="C452" s="148">
        <v>7484</v>
      </c>
      <c r="D452" s="253">
        <f t="shared" si="29"/>
        <v>0.997866666666667</v>
      </c>
    </row>
    <row r="453" customHeight="1" spans="1:4">
      <c r="A453" s="152" t="s">
        <v>82</v>
      </c>
      <c r="B453" s="148">
        <f>SUM(B454,B459,B467,B473,B477,B482,B487,B494,B498,B502)</f>
        <v>4000</v>
      </c>
      <c r="C453" s="148">
        <f>SUM(C454,C459,C467,C473,C477,C482,C487,C494,C498,C502)</f>
        <v>4158</v>
      </c>
      <c r="D453" s="253">
        <f t="shared" si="29"/>
        <v>1.0395</v>
      </c>
    </row>
    <row r="454" customHeight="1" spans="1:4">
      <c r="A454" s="152" t="s">
        <v>403</v>
      </c>
      <c r="B454" s="148">
        <f>SUM(B455:B458)</f>
        <v>1220</v>
      </c>
      <c r="C454" s="148">
        <f>SUM(C455:C458)</f>
        <v>1290</v>
      </c>
      <c r="D454" s="253">
        <f t="shared" si="29"/>
        <v>1.05737704918033</v>
      </c>
    </row>
    <row r="455" customHeight="1" spans="1:4">
      <c r="A455" s="153" t="s">
        <v>115</v>
      </c>
      <c r="B455" s="148">
        <v>300</v>
      </c>
      <c r="C455" s="148">
        <v>347</v>
      </c>
      <c r="D455" s="253">
        <f t="shared" si="29"/>
        <v>1.15666666666667</v>
      </c>
    </row>
    <row r="456" customHeight="1" spans="1:4">
      <c r="A456" s="153" t="s">
        <v>116</v>
      </c>
      <c r="B456" s="148">
        <v>20</v>
      </c>
      <c r="C456" s="148">
        <v>23</v>
      </c>
      <c r="D456" s="253">
        <f t="shared" si="29"/>
        <v>1.15</v>
      </c>
    </row>
    <row r="457" customHeight="1" spans="1:4">
      <c r="A457" s="153" t="s">
        <v>117</v>
      </c>
      <c r="B457" s="148"/>
      <c r="C457" s="148">
        <v>0</v>
      </c>
      <c r="D457" s="253"/>
    </row>
    <row r="458" customHeight="1" spans="1:4">
      <c r="A458" s="153" t="s">
        <v>404</v>
      </c>
      <c r="B458" s="148">
        <v>900</v>
      </c>
      <c r="C458" s="148">
        <v>920</v>
      </c>
      <c r="D458" s="253">
        <f>C458/B458</f>
        <v>1.02222222222222</v>
      </c>
    </row>
    <row r="459" customHeight="1" spans="1:4">
      <c r="A459" s="152" t="s">
        <v>405</v>
      </c>
      <c r="B459" s="148">
        <f>SUM(B460:B466)</f>
        <v>0</v>
      </c>
      <c r="C459" s="148">
        <f>SUM(C460:C466)</f>
        <v>0</v>
      </c>
      <c r="D459" s="253"/>
    </row>
    <row r="460" customHeight="1" spans="1:4">
      <c r="A460" s="153" t="s">
        <v>406</v>
      </c>
      <c r="B460" s="148"/>
      <c r="C460" s="148">
        <v>0</v>
      </c>
      <c r="D460" s="253"/>
    </row>
    <row r="461" customHeight="1" spans="1:4">
      <c r="A461" s="153" t="s">
        <v>407</v>
      </c>
      <c r="B461" s="148"/>
      <c r="C461" s="148">
        <v>0</v>
      </c>
      <c r="D461" s="253"/>
    </row>
    <row r="462" customHeight="1" spans="1:4">
      <c r="A462" s="153" t="s">
        <v>408</v>
      </c>
      <c r="B462" s="148"/>
      <c r="C462" s="148">
        <v>0</v>
      </c>
      <c r="D462" s="253"/>
    </row>
    <row r="463" customHeight="1" spans="1:4">
      <c r="A463" s="153" t="s">
        <v>409</v>
      </c>
      <c r="B463" s="148"/>
      <c r="C463" s="148">
        <v>0</v>
      </c>
      <c r="D463" s="253"/>
    </row>
    <row r="464" customHeight="1" spans="1:4">
      <c r="A464" s="153" t="s">
        <v>410</v>
      </c>
      <c r="B464" s="148"/>
      <c r="C464" s="148">
        <v>0</v>
      </c>
      <c r="D464" s="253"/>
    </row>
    <row r="465" customHeight="1" spans="1:4">
      <c r="A465" s="153" t="s">
        <v>411</v>
      </c>
      <c r="B465" s="148"/>
      <c r="C465" s="148">
        <v>0</v>
      </c>
      <c r="D465" s="253"/>
    </row>
    <row r="466" customHeight="1" spans="1:4">
      <c r="A466" s="153" t="s">
        <v>412</v>
      </c>
      <c r="B466" s="148"/>
      <c r="C466" s="148">
        <v>0</v>
      </c>
      <c r="D466" s="253"/>
    </row>
    <row r="467" customHeight="1" spans="1:4">
      <c r="A467" s="152" t="s">
        <v>413</v>
      </c>
      <c r="B467" s="148">
        <f>SUM(B468:B472)</f>
        <v>0</v>
      </c>
      <c r="C467" s="148">
        <f>SUM(C468:C472)</f>
        <v>0</v>
      </c>
      <c r="D467" s="253"/>
    </row>
    <row r="468" customHeight="1" spans="1:4">
      <c r="A468" s="153" t="s">
        <v>406</v>
      </c>
      <c r="B468" s="148"/>
      <c r="C468" s="148">
        <v>0</v>
      </c>
      <c r="D468" s="253"/>
    </row>
    <row r="469" customHeight="1" spans="1:4">
      <c r="A469" s="153" t="s">
        <v>414</v>
      </c>
      <c r="B469" s="148"/>
      <c r="C469" s="148">
        <v>0</v>
      </c>
      <c r="D469" s="253"/>
    </row>
    <row r="470" customHeight="1" spans="1:4">
      <c r="A470" s="153" t="s">
        <v>415</v>
      </c>
      <c r="B470" s="148"/>
      <c r="C470" s="148">
        <v>0</v>
      </c>
      <c r="D470" s="253"/>
    </row>
    <row r="471" customHeight="1" spans="1:4">
      <c r="A471" s="153" t="s">
        <v>416</v>
      </c>
      <c r="B471" s="148"/>
      <c r="C471" s="148">
        <v>0</v>
      </c>
      <c r="D471" s="253"/>
    </row>
    <row r="472" customHeight="1" spans="1:4">
      <c r="A472" s="153" t="s">
        <v>417</v>
      </c>
      <c r="B472" s="148"/>
      <c r="C472" s="148">
        <v>0</v>
      </c>
      <c r="D472" s="253"/>
    </row>
    <row r="473" customHeight="1" spans="1:4">
      <c r="A473" s="152" t="s">
        <v>418</v>
      </c>
      <c r="B473" s="148">
        <f>SUM(B474:B476)</f>
        <v>2660</v>
      </c>
      <c r="C473" s="148">
        <f>SUM(C474:C476)</f>
        <v>2751</v>
      </c>
      <c r="D473" s="253">
        <f>C473/B473</f>
        <v>1.03421052631579</v>
      </c>
    </row>
    <row r="474" customHeight="1" spans="1:4">
      <c r="A474" s="153" t="s">
        <v>406</v>
      </c>
      <c r="B474" s="148"/>
      <c r="C474" s="148">
        <v>0</v>
      </c>
      <c r="D474" s="253"/>
    </row>
    <row r="475" customHeight="1" spans="1:4">
      <c r="A475" s="153" t="s">
        <v>419</v>
      </c>
      <c r="B475" s="148"/>
      <c r="C475" s="148">
        <v>0</v>
      </c>
      <c r="D475" s="253"/>
    </row>
    <row r="476" customHeight="1" spans="1:4">
      <c r="A476" s="153" t="s">
        <v>420</v>
      </c>
      <c r="B476" s="148">
        <v>2660</v>
      </c>
      <c r="C476" s="148">
        <v>2751</v>
      </c>
      <c r="D476" s="253">
        <f>C476/B476</f>
        <v>1.03421052631579</v>
      </c>
    </row>
    <row r="477" customHeight="1" spans="1:4">
      <c r="A477" s="152" t="s">
        <v>421</v>
      </c>
      <c r="B477" s="148">
        <f>SUM(B478:B481)</f>
        <v>0</v>
      </c>
      <c r="C477" s="148">
        <f>SUM(C478:C481)</f>
        <v>0</v>
      </c>
      <c r="D477" s="253"/>
    </row>
    <row r="478" customHeight="1" spans="1:4">
      <c r="A478" s="153" t="s">
        <v>406</v>
      </c>
      <c r="B478" s="148"/>
      <c r="C478" s="148">
        <v>0</v>
      </c>
      <c r="D478" s="253"/>
    </row>
    <row r="479" customHeight="1" spans="1:4">
      <c r="A479" s="153" t="s">
        <v>422</v>
      </c>
      <c r="B479" s="148"/>
      <c r="C479" s="148">
        <v>0</v>
      </c>
      <c r="D479" s="253"/>
    </row>
    <row r="480" customHeight="1" spans="1:4">
      <c r="A480" s="153" t="s">
        <v>423</v>
      </c>
      <c r="B480" s="148"/>
      <c r="C480" s="148">
        <v>0</v>
      </c>
      <c r="D480" s="253"/>
    </row>
    <row r="481" customHeight="1" spans="1:4">
      <c r="A481" s="153" t="s">
        <v>424</v>
      </c>
      <c r="B481" s="148"/>
      <c r="C481" s="148">
        <v>0</v>
      </c>
      <c r="D481" s="253"/>
    </row>
    <row r="482" customHeight="1" spans="1:4">
      <c r="A482" s="152" t="s">
        <v>425</v>
      </c>
      <c r="B482" s="148">
        <f>SUM(B483:B486)</f>
        <v>0</v>
      </c>
      <c r="C482" s="148">
        <f>SUM(C483:C486)</f>
        <v>0</v>
      </c>
      <c r="D482" s="253"/>
    </row>
    <row r="483" customHeight="1" spans="1:4">
      <c r="A483" s="153" t="s">
        <v>426</v>
      </c>
      <c r="B483" s="148"/>
      <c r="C483" s="148">
        <v>0</v>
      </c>
      <c r="D483" s="253"/>
    </row>
    <row r="484" customHeight="1" spans="1:4">
      <c r="A484" s="153" t="s">
        <v>427</v>
      </c>
      <c r="B484" s="148"/>
      <c r="C484" s="148">
        <v>0</v>
      </c>
      <c r="D484" s="253"/>
    </row>
    <row r="485" customHeight="1" spans="1:4">
      <c r="A485" s="153" t="s">
        <v>428</v>
      </c>
      <c r="B485" s="148"/>
      <c r="C485" s="148">
        <v>0</v>
      </c>
      <c r="D485" s="253"/>
    </row>
    <row r="486" customHeight="1" spans="1:4">
      <c r="A486" s="153" t="s">
        <v>429</v>
      </c>
      <c r="B486" s="148"/>
      <c r="C486" s="148">
        <v>0</v>
      </c>
      <c r="D486" s="253"/>
    </row>
    <row r="487" customHeight="1" spans="1:4">
      <c r="A487" s="152" t="s">
        <v>430</v>
      </c>
      <c r="B487" s="148">
        <f>SUM(B488:B493)</f>
        <v>80</v>
      </c>
      <c r="C487" s="148">
        <f>SUM(C488:C493)</f>
        <v>80</v>
      </c>
      <c r="D487" s="253">
        <f>C487/B487</f>
        <v>1</v>
      </c>
    </row>
    <row r="488" customHeight="1" spans="1:4">
      <c r="A488" s="153" t="s">
        <v>406</v>
      </c>
      <c r="B488" s="148"/>
      <c r="C488" s="148">
        <v>0</v>
      </c>
      <c r="D488" s="253"/>
    </row>
    <row r="489" customHeight="1" spans="1:4">
      <c r="A489" s="153" t="s">
        <v>431</v>
      </c>
      <c r="B489" s="148">
        <v>80</v>
      </c>
      <c r="C489" s="148">
        <v>80</v>
      </c>
      <c r="D489" s="253">
        <f>C489/B489</f>
        <v>1</v>
      </c>
    </row>
    <row r="490" customHeight="1" spans="1:4">
      <c r="A490" s="153" t="s">
        <v>432</v>
      </c>
      <c r="B490" s="148"/>
      <c r="C490" s="148">
        <v>0</v>
      </c>
      <c r="D490" s="253"/>
    </row>
    <row r="491" customHeight="1" spans="1:4">
      <c r="A491" s="153" t="s">
        <v>433</v>
      </c>
      <c r="B491" s="148"/>
      <c r="C491" s="148">
        <v>0</v>
      </c>
      <c r="D491" s="253"/>
    </row>
    <row r="492" customHeight="1" spans="1:4">
      <c r="A492" s="153" t="s">
        <v>434</v>
      </c>
      <c r="B492" s="148"/>
      <c r="C492" s="148">
        <v>0</v>
      </c>
      <c r="D492" s="253"/>
    </row>
    <row r="493" customHeight="1" spans="1:4">
      <c r="A493" s="153" t="s">
        <v>435</v>
      </c>
      <c r="B493" s="148"/>
      <c r="C493" s="148">
        <v>0</v>
      </c>
      <c r="D493" s="253"/>
    </row>
    <row r="494" customHeight="1" spans="1:4">
      <c r="A494" s="152" t="s">
        <v>436</v>
      </c>
      <c r="B494" s="148">
        <f>SUM(B495:B497)</f>
        <v>0</v>
      </c>
      <c r="C494" s="148">
        <f>SUM(C495:C497)</f>
        <v>0</v>
      </c>
      <c r="D494" s="253"/>
    </row>
    <row r="495" customHeight="1" spans="1:4">
      <c r="A495" s="153" t="s">
        <v>437</v>
      </c>
      <c r="B495" s="148"/>
      <c r="C495" s="148">
        <v>0</v>
      </c>
      <c r="D495" s="253"/>
    </row>
    <row r="496" customHeight="1" spans="1:4">
      <c r="A496" s="153" t="s">
        <v>438</v>
      </c>
      <c r="B496" s="148"/>
      <c r="C496" s="148">
        <v>0</v>
      </c>
      <c r="D496" s="253"/>
    </row>
    <row r="497" customHeight="1" spans="1:4">
      <c r="A497" s="153" t="s">
        <v>439</v>
      </c>
      <c r="B497" s="148"/>
      <c r="C497" s="148">
        <v>0</v>
      </c>
      <c r="D497" s="253"/>
    </row>
    <row r="498" customHeight="1" spans="1:4">
      <c r="A498" s="152" t="s">
        <v>440</v>
      </c>
      <c r="B498" s="148">
        <f>SUM(B499:B501)</f>
        <v>0</v>
      </c>
      <c r="C498" s="148">
        <f>SUM(C499:C501)</f>
        <v>0</v>
      </c>
      <c r="D498" s="253"/>
    </row>
    <row r="499" customHeight="1" spans="1:4">
      <c r="A499" s="153" t="s">
        <v>441</v>
      </c>
      <c r="B499" s="148"/>
      <c r="C499" s="148">
        <v>0</v>
      </c>
      <c r="D499" s="253"/>
    </row>
    <row r="500" customHeight="1" spans="1:4">
      <c r="A500" s="153" t="s">
        <v>442</v>
      </c>
      <c r="B500" s="148"/>
      <c r="C500" s="148">
        <v>0</v>
      </c>
      <c r="D500" s="253"/>
    </row>
    <row r="501" customHeight="1" spans="1:4">
      <c r="A501" s="153" t="s">
        <v>443</v>
      </c>
      <c r="B501" s="148"/>
      <c r="C501" s="148">
        <v>0</v>
      </c>
      <c r="D501" s="253"/>
    </row>
    <row r="502" customHeight="1" spans="1:4">
      <c r="A502" s="152" t="s">
        <v>444</v>
      </c>
      <c r="B502" s="148">
        <f>SUM(B503:B506)</f>
        <v>40</v>
      </c>
      <c r="C502" s="148">
        <f>SUM(C503:C506)</f>
        <v>37</v>
      </c>
      <c r="D502" s="253">
        <f t="shared" ref="D502:D510" si="30">C502/B502</f>
        <v>0.925</v>
      </c>
    </row>
    <row r="503" customHeight="1" spans="1:4">
      <c r="A503" s="153" t="s">
        <v>445</v>
      </c>
      <c r="B503" s="148"/>
      <c r="C503" s="148">
        <v>0</v>
      </c>
      <c r="D503" s="253"/>
    </row>
    <row r="504" customHeight="1" spans="1:4">
      <c r="A504" s="153" t="s">
        <v>446</v>
      </c>
      <c r="B504" s="148"/>
      <c r="C504" s="148">
        <v>0</v>
      </c>
      <c r="D504" s="253"/>
    </row>
    <row r="505" customHeight="1" spans="1:4">
      <c r="A505" s="153" t="s">
        <v>447</v>
      </c>
      <c r="B505" s="148"/>
      <c r="C505" s="148">
        <v>0</v>
      </c>
      <c r="D505" s="253"/>
    </row>
    <row r="506" customHeight="1" spans="1:4">
      <c r="A506" s="153" t="s">
        <v>448</v>
      </c>
      <c r="B506" s="148">
        <v>40</v>
      </c>
      <c r="C506" s="148">
        <v>37</v>
      </c>
      <c r="D506" s="253">
        <f t="shared" si="30"/>
        <v>0.925</v>
      </c>
    </row>
    <row r="507" customHeight="1" spans="1:4">
      <c r="A507" s="152" t="s">
        <v>83</v>
      </c>
      <c r="B507" s="148">
        <f>SUM(B508,B524,B532,B543,B552,B560)</f>
        <v>8500</v>
      </c>
      <c r="C507" s="148">
        <f>SUM(C508,C524,C532,C543,C552,C560)</f>
        <v>8273</v>
      </c>
      <c r="D507" s="253">
        <f t="shared" si="30"/>
        <v>0.973294117647059</v>
      </c>
    </row>
    <row r="508" customHeight="1" spans="1:4">
      <c r="A508" s="152" t="s">
        <v>449</v>
      </c>
      <c r="B508" s="148">
        <f>SUM(B509:B523)</f>
        <v>4445</v>
      </c>
      <c r="C508" s="148">
        <f>SUM(C509:C523)</f>
        <v>4358</v>
      </c>
      <c r="D508" s="253">
        <f t="shared" si="30"/>
        <v>0.980427446569179</v>
      </c>
    </row>
    <row r="509" customHeight="1" spans="1:4">
      <c r="A509" s="153" t="s">
        <v>115</v>
      </c>
      <c r="B509" s="148">
        <v>600</v>
      </c>
      <c r="C509" s="148">
        <v>583</v>
      </c>
      <c r="D509" s="253">
        <f t="shared" si="30"/>
        <v>0.971666666666667</v>
      </c>
    </row>
    <row r="510" customHeight="1" spans="1:4">
      <c r="A510" s="153" t="s">
        <v>116</v>
      </c>
      <c r="B510" s="148">
        <v>800</v>
      </c>
      <c r="C510" s="148">
        <v>848</v>
      </c>
      <c r="D510" s="253">
        <f t="shared" si="30"/>
        <v>1.06</v>
      </c>
    </row>
    <row r="511" customHeight="1" spans="1:4">
      <c r="A511" s="153" t="s">
        <v>117</v>
      </c>
      <c r="B511" s="148"/>
      <c r="C511" s="148">
        <v>0</v>
      </c>
      <c r="D511" s="253"/>
    </row>
    <row r="512" customHeight="1" spans="1:4">
      <c r="A512" s="153" t="s">
        <v>450</v>
      </c>
      <c r="B512" s="148">
        <v>1020</v>
      </c>
      <c r="C512" s="148">
        <v>988</v>
      </c>
      <c r="D512" s="253">
        <f t="shared" ref="D512:D517" si="31">C512/B512</f>
        <v>0.968627450980392</v>
      </c>
    </row>
    <row r="513" customHeight="1" spans="1:4">
      <c r="A513" s="153" t="s">
        <v>451</v>
      </c>
      <c r="B513" s="148"/>
      <c r="C513" s="148">
        <v>0</v>
      </c>
      <c r="D513" s="253"/>
    </row>
    <row r="514" customHeight="1" spans="1:4">
      <c r="A514" s="153" t="s">
        <v>452</v>
      </c>
      <c r="B514" s="148"/>
      <c r="C514" s="148">
        <v>0</v>
      </c>
      <c r="D514" s="253"/>
    </row>
    <row r="515" customHeight="1" spans="1:4">
      <c r="A515" s="153" t="s">
        <v>453</v>
      </c>
      <c r="B515" s="148">
        <v>25</v>
      </c>
      <c r="C515" s="148">
        <v>22</v>
      </c>
      <c r="D515" s="253">
        <f t="shared" si="31"/>
        <v>0.88</v>
      </c>
    </row>
    <row r="516" customHeight="1" spans="1:4">
      <c r="A516" s="153" t="s">
        <v>454</v>
      </c>
      <c r="B516" s="148"/>
      <c r="C516" s="148">
        <v>0</v>
      </c>
      <c r="D516" s="253"/>
    </row>
    <row r="517" customHeight="1" spans="1:4">
      <c r="A517" s="153" t="s">
        <v>455</v>
      </c>
      <c r="B517" s="148">
        <v>800</v>
      </c>
      <c r="C517" s="148">
        <v>790</v>
      </c>
      <c r="D517" s="253">
        <f t="shared" si="31"/>
        <v>0.9875</v>
      </c>
    </row>
    <row r="518" customHeight="1" spans="1:4">
      <c r="A518" s="153" t="s">
        <v>456</v>
      </c>
      <c r="B518" s="148"/>
      <c r="C518" s="148">
        <v>0</v>
      </c>
      <c r="D518" s="253"/>
    </row>
    <row r="519" customHeight="1" spans="1:4">
      <c r="A519" s="153" t="s">
        <v>457</v>
      </c>
      <c r="B519" s="148"/>
      <c r="C519" s="148">
        <v>0</v>
      </c>
      <c r="D519" s="253"/>
    </row>
    <row r="520" customHeight="1" spans="1:4">
      <c r="A520" s="153" t="s">
        <v>458</v>
      </c>
      <c r="B520" s="148">
        <v>200</v>
      </c>
      <c r="C520" s="148">
        <v>169</v>
      </c>
      <c r="D520" s="253">
        <f t="shared" ref="D520:D524" si="32">C520/B520</f>
        <v>0.845</v>
      </c>
    </row>
    <row r="521" customHeight="1" spans="1:4">
      <c r="A521" s="153" t="s">
        <v>459</v>
      </c>
      <c r="B521" s="148"/>
      <c r="C521" s="148">
        <v>0</v>
      </c>
      <c r="D521" s="253"/>
    </row>
    <row r="522" customHeight="1" spans="1:4">
      <c r="A522" s="153" t="s">
        <v>460</v>
      </c>
      <c r="B522" s="148"/>
      <c r="C522" s="148">
        <v>0</v>
      </c>
      <c r="D522" s="253"/>
    </row>
    <row r="523" customHeight="1" spans="1:4">
      <c r="A523" s="153" t="s">
        <v>461</v>
      </c>
      <c r="B523" s="148">
        <v>1000</v>
      </c>
      <c r="C523" s="148">
        <v>958</v>
      </c>
      <c r="D523" s="253">
        <f t="shared" si="32"/>
        <v>0.958</v>
      </c>
    </row>
    <row r="524" customHeight="1" spans="1:4">
      <c r="A524" s="152" t="s">
        <v>462</v>
      </c>
      <c r="B524" s="148">
        <f>SUM(B525:B531)</f>
        <v>154</v>
      </c>
      <c r="C524" s="148">
        <f>SUM(C525:C531)</f>
        <v>148</v>
      </c>
      <c r="D524" s="253">
        <f t="shared" si="32"/>
        <v>0.961038961038961</v>
      </c>
    </row>
    <row r="525" customHeight="1" spans="1:4">
      <c r="A525" s="153" t="s">
        <v>115</v>
      </c>
      <c r="B525" s="148"/>
      <c r="C525" s="148">
        <v>0</v>
      </c>
      <c r="D525" s="253"/>
    </row>
    <row r="526" customHeight="1" spans="1:4">
      <c r="A526" s="153" t="s">
        <v>116</v>
      </c>
      <c r="B526" s="148"/>
      <c r="C526" s="148">
        <v>0</v>
      </c>
      <c r="D526" s="253"/>
    </row>
    <row r="527" customHeight="1" spans="1:4">
      <c r="A527" s="153" t="s">
        <v>117</v>
      </c>
      <c r="B527" s="148"/>
      <c r="C527" s="148">
        <v>0</v>
      </c>
      <c r="D527" s="253"/>
    </row>
    <row r="528" customHeight="1" spans="1:4">
      <c r="A528" s="153" t="s">
        <v>463</v>
      </c>
      <c r="B528" s="148">
        <v>4</v>
      </c>
      <c r="C528" s="148">
        <v>4</v>
      </c>
      <c r="D528" s="253">
        <f t="shared" ref="D528:D534" si="33">C528/B528</f>
        <v>1</v>
      </c>
    </row>
    <row r="529" customHeight="1" spans="1:4">
      <c r="A529" s="153" t="s">
        <v>464</v>
      </c>
      <c r="B529" s="148">
        <v>150</v>
      </c>
      <c r="C529" s="148">
        <v>144</v>
      </c>
      <c r="D529" s="253">
        <f t="shared" si="33"/>
        <v>0.96</v>
      </c>
    </row>
    <row r="530" customHeight="1" spans="1:4">
      <c r="A530" s="153" t="s">
        <v>465</v>
      </c>
      <c r="B530" s="148"/>
      <c r="C530" s="148">
        <v>0</v>
      </c>
      <c r="D530" s="253"/>
    </row>
    <row r="531" customHeight="1" spans="1:4">
      <c r="A531" s="153" t="s">
        <v>466</v>
      </c>
      <c r="B531" s="148"/>
      <c r="C531" s="148">
        <v>0</v>
      </c>
      <c r="D531" s="253"/>
    </row>
    <row r="532" customHeight="1" spans="1:4">
      <c r="A532" s="152" t="s">
        <v>467</v>
      </c>
      <c r="B532" s="148">
        <f>SUM(B533:B542)</f>
        <v>2301</v>
      </c>
      <c r="C532" s="148">
        <f>SUM(C533:C542)</f>
        <v>2230</v>
      </c>
      <c r="D532" s="253">
        <f t="shared" si="33"/>
        <v>0.969143850499783</v>
      </c>
    </row>
    <row r="533" customHeight="1" spans="1:4">
      <c r="A533" s="153" t="s">
        <v>115</v>
      </c>
      <c r="B533" s="148">
        <v>400</v>
      </c>
      <c r="C533" s="148">
        <v>386</v>
      </c>
      <c r="D533" s="253">
        <f t="shared" si="33"/>
        <v>0.965</v>
      </c>
    </row>
    <row r="534" customHeight="1" spans="1:4">
      <c r="A534" s="153" t="s">
        <v>116</v>
      </c>
      <c r="B534" s="148">
        <v>1</v>
      </c>
      <c r="C534" s="148">
        <v>1</v>
      </c>
      <c r="D534" s="253">
        <f t="shared" si="33"/>
        <v>1</v>
      </c>
    </row>
    <row r="535" customHeight="1" spans="1:4">
      <c r="A535" s="153" t="s">
        <v>117</v>
      </c>
      <c r="B535" s="148"/>
      <c r="C535" s="148">
        <v>0</v>
      </c>
      <c r="D535" s="253"/>
    </row>
    <row r="536" customHeight="1" spans="1:4">
      <c r="A536" s="153" t="s">
        <v>468</v>
      </c>
      <c r="B536" s="148"/>
      <c r="C536" s="148">
        <v>0</v>
      </c>
      <c r="D536" s="253"/>
    </row>
    <row r="537" customHeight="1" spans="1:4">
      <c r="A537" s="153" t="s">
        <v>469</v>
      </c>
      <c r="B537" s="148"/>
      <c r="C537" s="148">
        <v>0</v>
      </c>
      <c r="D537" s="253"/>
    </row>
    <row r="538" customHeight="1" spans="1:4">
      <c r="A538" s="153" t="s">
        <v>470</v>
      </c>
      <c r="B538" s="148"/>
      <c r="C538" s="148">
        <v>0</v>
      </c>
      <c r="D538" s="253"/>
    </row>
    <row r="539" customHeight="1" spans="1:4">
      <c r="A539" s="153" t="s">
        <v>471</v>
      </c>
      <c r="B539" s="148">
        <v>100</v>
      </c>
      <c r="C539" s="148">
        <v>128</v>
      </c>
      <c r="D539" s="253">
        <f t="shared" ref="D539:D542" si="34">C539/B539</f>
        <v>1.28</v>
      </c>
    </row>
    <row r="540" customHeight="1" spans="1:4">
      <c r="A540" s="153" t="s">
        <v>472</v>
      </c>
      <c r="B540" s="148">
        <v>500</v>
      </c>
      <c r="C540" s="148">
        <v>515</v>
      </c>
      <c r="D540" s="253">
        <f t="shared" si="34"/>
        <v>1.03</v>
      </c>
    </row>
    <row r="541" customHeight="1" spans="1:4">
      <c r="A541" s="153" t="s">
        <v>473</v>
      </c>
      <c r="B541" s="148"/>
      <c r="C541" s="148">
        <v>0</v>
      </c>
      <c r="D541" s="253"/>
    </row>
    <row r="542" customHeight="1" spans="1:4">
      <c r="A542" s="153" t="s">
        <v>474</v>
      </c>
      <c r="B542" s="148">
        <v>1300</v>
      </c>
      <c r="C542" s="148">
        <v>1200</v>
      </c>
      <c r="D542" s="253">
        <f t="shared" si="34"/>
        <v>0.923076923076923</v>
      </c>
    </row>
    <row r="543" customHeight="1" spans="1:4">
      <c r="A543" s="150" t="s">
        <v>475</v>
      </c>
      <c r="B543" s="148">
        <f>SUM(B544:B551)</f>
        <v>0</v>
      </c>
      <c r="C543" s="148">
        <f>SUM(C544:C551)</f>
        <v>0</v>
      </c>
      <c r="D543" s="253"/>
    </row>
    <row r="544" customHeight="1" spans="1:4">
      <c r="A544" s="151" t="s">
        <v>115</v>
      </c>
      <c r="B544" s="148"/>
      <c r="C544" s="148">
        <v>0</v>
      </c>
      <c r="D544" s="253"/>
    </row>
    <row r="545" customHeight="1" spans="1:4">
      <c r="A545" s="151" t="s">
        <v>116</v>
      </c>
      <c r="B545" s="148"/>
      <c r="C545" s="148">
        <v>0</v>
      </c>
      <c r="D545" s="253"/>
    </row>
    <row r="546" customHeight="1" spans="1:4">
      <c r="A546" s="151" t="s">
        <v>117</v>
      </c>
      <c r="B546" s="148"/>
      <c r="C546" s="148">
        <v>0</v>
      </c>
      <c r="D546" s="253"/>
    </row>
    <row r="547" customHeight="1" spans="1:4">
      <c r="A547" s="151" t="s">
        <v>476</v>
      </c>
      <c r="B547" s="148"/>
      <c r="C547" s="148">
        <v>0</v>
      </c>
      <c r="D547" s="253"/>
    </row>
    <row r="548" customHeight="1" spans="1:4">
      <c r="A548" s="151" t="s">
        <v>477</v>
      </c>
      <c r="B548" s="148"/>
      <c r="C548" s="148">
        <v>0</v>
      </c>
      <c r="D548" s="253"/>
    </row>
    <row r="549" customHeight="1" spans="1:4">
      <c r="A549" s="151" t="s">
        <v>478</v>
      </c>
      <c r="B549" s="148"/>
      <c r="C549" s="148">
        <v>0</v>
      </c>
      <c r="D549" s="253"/>
    </row>
    <row r="550" customHeight="1" spans="1:4">
      <c r="A550" s="151" t="s">
        <v>479</v>
      </c>
      <c r="B550" s="148"/>
      <c r="C550" s="148">
        <v>0</v>
      </c>
      <c r="D550" s="253"/>
    </row>
    <row r="551" customHeight="1" spans="1:4">
      <c r="A551" s="151" t="s">
        <v>480</v>
      </c>
      <c r="B551" s="148"/>
      <c r="C551" s="148">
        <v>0</v>
      </c>
      <c r="D551" s="253"/>
    </row>
    <row r="552" customHeight="1" spans="1:4">
      <c r="A552" s="150" t="s">
        <v>481</v>
      </c>
      <c r="B552" s="148">
        <f>SUM(B553:B559)</f>
        <v>1600</v>
      </c>
      <c r="C552" s="148">
        <f>SUM(C553:C559)</f>
        <v>1537</v>
      </c>
      <c r="D552" s="253">
        <f>C552/B552</f>
        <v>0.960625</v>
      </c>
    </row>
    <row r="553" customHeight="1" spans="1:4">
      <c r="A553" s="151" t="s">
        <v>115</v>
      </c>
      <c r="B553" s="148"/>
      <c r="C553" s="148">
        <v>0</v>
      </c>
      <c r="D553" s="253"/>
    </row>
    <row r="554" customHeight="1" spans="1:4">
      <c r="A554" s="151" t="s">
        <v>116</v>
      </c>
      <c r="B554" s="148"/>
      <c r="C554" s="148">
        <v>0</v>
      </c>
      <c r="D554" s="253"/>
    </row>
    <row r="555" customHeight="1" spans="1:4">
      <c r="A555" s="151" t="s">
        <v>117</v>
      </c>
      <c r="B555" s="148"/>
      <c r="C555" s="148">
        <v>0</v>
      </c>
      <c r="D555" s="253"/>
    </row>
    <row r="556" customHeight="1" spans="1:4">
      <c r="A556" s="151" t="s">
        <v>482</v>
      </c>
      <c r="B556" s="148"/>
      <c r="C556" s="148">
        <v>0</v>
      </c>
      <c r="D556" s="253"/>
    </row>
    <row r="557" customHeight="1" spans="1:4">
      <c r="A557" s="151" t="s">
        <v>483</v>
      </c>
      <c r="B557" s="148">
        <v>900</v>
      </c>
      <c r="C557" s="148">
        <v>850</v>
      </c>
      <c r="D557" s="253">
        <f>C557/B557</f>
        <v>0.944444444444444</v>
      </c>
    </row>
    <row r="558" customHeight="1" spans="1:4">
      <c r="A558" s="151" t="s">
        <v>484</v>
      </c>
      <c r="B558" s="148"/>
      <c r="C558" s="148">
        <v>0</v>
      </c>
      <c r="D558" s="253"/>
    </row>
    <row r="559" customHeight="1" spans="1:4">
      <c r="A559" s="151" t="s">
        <v>485</v>
      </c>
      <c r="B559" s="148">
        <v>700</v>
      </c>
      <c r="C559" s="148">
        <v>687</v>
      </c>
      <c r="D559" s="253">
        <f>C559/B559</f>
        <v>0.981428571428571</v>
      </c>
    </row>
    <row r="560" customHeight="1" spans="1:4">
      <c r="A560" s="152" t="s">
        <v>486</v>
      </c>
      <c r="B560" s="148">
        <f>SUM(B561:B563)</f>
        <v>0</v>
      </c>
      <c r="C560" s="148">
        <f>SUM(C561:C563)</f>
        <v>0</v>
      </c>
      <c r="D560" s="253"/>
    </row>
    <row r="561" customHeight="1" spans="1:4">
      <c r="A561" s="153" t="s">
        <v>487</v>
      </c>
      <c r="B561" s="148"/>
      <c r="C561" s="148">
        <v>0</v>
      </c>
      <c r="D561" s="253"/>
    </row>
    <row r="562" customHeight="1" spans="1:4">
      <c r="A562" s="153" t="s">
        <v>488</v>
      </c>
      <c r="B562" s="148"/>
      <c r="C562" s="148">
        <v>0</v>
      </c>
      <c r="D562" s="253"/>
    </row>
    <row r="563" customHeight="1" spans="1:4">
      <c r="A563" s="153" t="s">
        <v>489</v>
      </c>
      <c r="B563" s="148"/>
      <c r="C563" s="148">
        <v>0</v>
      </c>
      <c r="D563" s="253"/>
    </row>
    <row r="564" customHeight="1" spans="1:4">
      <c r="A564" s="152" t="s">
        <v>84</v>
      </c>
      <c r="B564" s="148">
        <f>SUM(B565,B579,B587,B589,B597,B601,B611,B619,B626,B634,B643,B648,B651,B654,B657,B660,B663,B667,B672,B680,B683)</f>
        <v>124000</v>
      </c>
      <c r="C564" s="148">
        <f>SUM(C565,C579,C587,C589,C597,C601,C611,C619,C626,C634,C643,C648,C651,C654,C657,C660,C663,C667,C672,C680,C683)</f>
        <v>121690</v>
      </c>
      <c r="D564" s="253">
        <f t="shared" ref="D564:D567" si="35">C564/B564</f>
        <v>0.981370967741935</v>
      </c>
    </row>
    <row r="565" customHeight="1" spans="1:4">
      <c r="A565" s="152" t="s">
        <v>490</v>
      </c>
      <c r="B565" s="148">
        <f>SUM(B566:B578)</f>
        <v>3200</v>
      </c>
      <c r="C565" s="148">
        <f>SUM(C566:C578)</f>
        <v>3100</v>
      </c>
      <c r="D565" s="253">
        <f t="shared" si="35"/>
        <v>0.96875</v>
      </c>
    </row>
    <row r="566" customHeight="1" spans="1:4">
      <c r="A566" s="153" t="s">
        <v>115</v>
      </c>
      <c r="B566" s="148">
        <v>900</v>
      </c>
      <c r="C566" s="148">
        <v>876</v>
      </c>
      <c r="D566" s="253">
        <f t="shared" si="35"/>
        <v>0.973333333333333</v>
      </c>
    </row>
    <row r="567" customHeight="1" spans="1:4">
      <c r="A567" s="153" t="s">
        <v>116</v>
      </c>
      <c r="B567" s="148">
        <v>1100</v>
      </c>
      <c r="C567" s="148">
        <v>1072</v>
      </c>
      <c r="D567" s="253">
        <f t="shared" si="35"/>
        <v>0.974545454545454</v>
      </c>
    </row>
    <row r="568" customHeight="1" spans="1:4">
      <c r="A568" s="153" t="s">
        <v>117</v>
      </c>
      <c r="B568" s="148"/>
      <c r="C568" s="148">
        <v>0</v>
      </c>
      <c r="D568" s="253"/>
    </row>
    <row r="569" customHeight="1" spans="1:4">
      <c r="A569" s="153" t="s">
        <v>491</v>
      </c>
      <c r="B569" s="148"/>
      <c r="C569" s="148">
        <v>0</v>
      </c>
      <c r="D569" s="253"/>
    </row>
    <row r="570" customHeight="1" spans="1:4">
      <c r="A570" s="153" t="s">
        <v>492</v>
      </c>
      <c r="B570" s="148">
        <v>200</v>
      </c>
      <c r="C570" s="148">
        <v>169</v>
      </c>
      <c r="D570" s="253">
        <f>C570/B570</f>
        <v>0.845</v>
      </c>
    </row>
    <row r="571" customHeight="1" spans="1:4">
      <c r="A571" s="153" t="s">
        <v>493</v>
      </c>
      <c r="B571" s="148"/>
      <c r="C571" s="148">
        <v>0</v>
      </c>
      <c r="D571" s="253"/>
    </row>
    <row r="572" customHeight="1" spans="1:4">
      <c r="A572" s="153" t="s">
        <v>494</v>
      </c>
      <c r="B572" s="148"/>
      <c r="C572" s="148">
        <v>0</v>
      </c>
      <c r="D572" s="253"/>
    </row>
    <row r="573" customHeight="1" spans="1:4">
      <c r="A573" s="153" t="s">
        <v>156</v>
      </c>
      <c r="B573" s="148"/>
      <c r="C573" s="148">
        <v>0</v>
      </c>
      <c r="D573" s="253"/>
    </row>
    <row r="574" customHeight="1" spans="1:4">
      <c r="A574" s="153" t="s">
        <v>495</v>
      </c>
      <c r="B574" s="148"/>
      <c r="C574" s="148">
        <v>0</v>
      </c>
      <c r="D574" s="253"/>
    </row>
    <row r="575" customHeight="1" spans="1:4">
      <c r="A575" s="153" t="s">
        <v>496</v>
      </c>
      <c r="B575" s="148"/>
      <c r="C575" s="148">
        <v>0</v>
      </c>
      <c r="D575" s="253"/>
    </row>
    <row r="576" customHeight="1" spans="1:4">
      <c r="A576" s="153" t="s">
        <v>497</v>
      </c>
      <c r="B576" s="148">
        <v>600</v>
      </c>
      <c r="C576" s="148">
        <v>640</v>
      </c>
      <c r="D576" s="253">
        <f t="shared" ref="D576:D580" si="36">C576/B576</f>
        <v>1.06666666666667</v>
      </c>
    </row>
    <row r="577" customHeight="1" spans="1:4">
      <c r="A577" s="153" t="s">
        <v>498</v>
      </c>
      <c r="B577" s="148">
        <v>200</v>
      </c>
      <c r="C577" s="148">
        <v>189</v>
      </c>
      <c r="D577" s="253">
        <f t="shared" si="36"/>
        <v>0.945</v>
      </c>
    </row>
    <row r="578" customHeight="1" spans="1:4">
      <c r="A578" s="153" t="s">
        <v>499</v>
      </c>
      <c r="B578" s="148">
        <v>200</v>
      </c>
      <c r="C578" s="148">
        <v>154</v>
      </c>
      <c r="D578" s="253">
        <f t="shared" si="36"/>
        <v>0.77</v>
      </c>
    </row>
    <row r="579" customHeight="1" spans="1:4">
      <c r="A579" s="152" t="s">
        <v>500</v>
      </c>
      <c r="B579" s="148">
        <f>SUM(B580:B586)</f>
        <v>12260</v>
      </c>
      <c r="C579" s="148">
        <f>SUM(C580:C586)</f>
        <v>12381</v>
      </c>
      <c r="D579" s="253">
        <f t="shared" si="36"/>
        <v>1.00986949429038</v>
      </c>
    </row>
    <row r="580" customHeight="1" spans="1:4">
      <c r="A580" s="153" t="s">
        <v>115</v>
      </c>
      <c r="B580" s="148">
        <v>500</v>
      </c>
      <c r="C580" s="148">
        <v>501</v>
      </c>
      <c r="D580" s="253">
        <f t="shared" si="36"/>
        <v>1.002</v>
      </c>
    </row>
    <row r="581" customHeight="1" spans="1:4">
      <c r="A581" s="153" t="s">
        <v>116</v>
      </c>
      <c r="B581" s="148">
        <v>300</v>
      </c>
      <c r="C581" s="148">
        <v>349</v>
      </c>
      <c r="D581" s="253">
        <f t="shared" ref="D581:D644" si="37">C581/B581</f>
        <v>1.16333333333333</v>
      </c>
    </row>
    <row r="582" customHeight="1" spans="1:4">
      <c r="A582" s="153" t="s">
        <v>117</v>
      </c>
      <c r="B582" s="148"/>
      <c r="C582" s="148">
        <v>0</v>
      </c>
      <c r="D582" s="253"/>
    </row>
    <row r="583" customHeight="1" spans="1:4">
      <c r="A583" s="153" t="s">
        <v>501</v>
      </c>
      <c r="B583" s="148">
        <v>60</v>
      </c>
      <c r="C583" s="148">
        <v>54</v>
      </c>
      <c r="D583" s="253">
        <f t="shared" si="37"/>
        <v>0.9</v>
      </c>
    </row>
    <row r="584" customHeight="1" spans="1:4">
      <c r="A584" s="153" t="s">
        <v>502</v>
      </c>
      <c r="B584" s="148"/>
      <c r="C584" s="148">
        <v>0</v>
      </c>
      <c r="D584" s="253"/>
    </row>
    <row r="585" customHeight="1" spans="1:4">
      <c r="A585" s="153" t="s">
        <v>503</v>
      </c>
      <c r="B585" s="148">
        <v>11000</v>
      </c>
      <c r="C585" s="148">
        <v>11076</v>
      </c>
      <c r="D585" s="253">
        <f t="shared" si="37"/>
        <v>1.00690909090909</v>
      </c>
    </row>
    <row r="586" customHeight="1" spans="1:4">
      <c r="A586" s="153" t="s">
        <v>504</v>
      </c>
      <c r="B586" s="148">
        <v>400</v>
      </c>
      <c r="C586" s="148">
        <v>401</v>
      </c>
      <c r="D586" s="253">
        <f t="shared" si="37"/>
        <v>1.0025</v>
      </c>
    </row>
    <row r="587" customHeight="1" spans="1:4">
      <c r="A587" s="152" t="s">
        <v>505</v>
      </c>
      <c r="B587" s="148">
        <f>B588</f>
        <v>0</v>
      </c>
      <c r="C587" s="148">
        <f>C588</f>
        <v>0</v>
      </c>
      <c r="D587" s="253"/>
    </row>
    <row r="588" customHeight="1" spans="1:4">
      <c r="A588" s="153" t="s">
        <v>506</v>
      </c>
      <c r="B588" s="148"/>
      <c r="C588" s="148">
        <v>0</v>
      </c>
      <c r="D588" s="253"/>
    </row>
    <row r="589" customHeight="1" spans="1:4">
      <c r="A589" s="152" t="s">
        <v>507</v>
      </c>
      <c r="B589" s="148">
        <f>SUM(B590:B596)</f>
        <v>68900</v>
      </c>
      <c r="C589" s="148">
        <f>SUM(C590:C596)</f>
        <v>68025</v>
      </c>
      <c r="D589" s="253">
        <f t="shared" si="37"/>
        <v>0.987300435413643</v>
      </c>
    </row>
    <row r="590" customHeight="1" spans="1:4">
      <c r="A590" s="153" t="s">
        <v>508</v>
      </c>
      <c r="B590" s="148">
        <v>300</v>
      </c>
      <c r="C590" s="148">
        <v>337</v>
      </c>
      <c r="D590" s="253">
        <f t="shared" si="37"/>
        <v>1.12333333333333</v>
      </c>
    </row>
    <row r="591" customHeight="1" spans="1:4">
      <c r="A591" s="153" t="s">
        <v>509</v>
      </c>
      <c r="B591" s="148"/>
      <c r="C591" s="148">
        <v>0</v>
      </c>
      <c r="D591" s="253"/>
    </row>
    <row r="592" customHeight="1" spans="1:4">
      <c r="A592" s="153" t="s">
        <v>510</v>
      </c>
      <c r="B592" s="148"/>
      <c r="C592" s="148">
        <v>0</v>
      </c>
      <c r="D592" s="253"/>
    </row>
    <row r="593" customHeight="1" spans="1:4">
      <c r="A593" s="153" t="s">
        <v>511</v>
      </c>
      <c r="B593" s="148">
        <v>17000</v>
      </c>
      <c r="C593" s="148">
        <v>16668</v>
      </c>
      <c r="D593" s="253">
        <f t="shared" si="37"/>
        <v>0.980470588235294</v>
      </c>
    </row>
    <row r="594" customHeight="1" spans="1:4">
      <c r="A594" s="153" t="s">
        <v>512</v>
      </c>
      <c r="B594" s="148">
        <v>7600</v>
      </c>
      <c r="C594" s="148">
        <v>7482</v>
      </c>
      <c r="D594" s="253">
        <f t="shared" si="37"/>
        <v>0.984473684210526</v>
      </c>
    </row>
    <row r="595" customHeight="1" spans="1:4">
      <c r="A595" s="153" t="s">
        <v>513</v>
      </c>
      <c r="B595" s="148">
        <v>44000</v>
      </c>
      <c r="C595" s="148">
        <v>43538</v>
      </c>
      <c r="D595" s="253">
        <f t="shared" si="37"/>
        <v>0.9895</v>
      </c>
    </row>
    <row r="596" customHeight="1" spans="1:4">
      <c r="A596" s="153" t="s">
        <v>514</v>
      </c>
      <c r="B596" s="148"/>
      <c r="C596" s="148">
        <v>0</v>
      </c>
      <c r="D596" s="253"/>
    </row>
    <row r="597" customHeight="1" spans="1:4">
      <c r="A597" s="152" t="s">
        <v>515</v>
      </c>
      <c r="B597" s="148">
        <f>SUM(B598:B600)</f>
        <v>0</v>
      </c>
      <c r="C597" s="148">
        <f>SUM(C598:C600)</f>
        <v>0</v>
      </c>
      <c r="D597" s="253"/>
    </row>
    <row r="598" customHeight="1" spans="1:4">
      <c r="A598" s="153" t="s">
        <v>516</v>
      </c>
      <c r="B598" s="148"/>
      <c r="C598" s="148">
        <v>0</v>
      </c>
      <c r="D598" s="253"/>
    </row>
    <row r="599" customHeight="1" spans="1:4">
      <c r="A599" s="153" t="s">
        <v>517</v>
      </c>
      <c r="B599" s="148"/>
      <c r="C599" s="148">
        <v>0</v>
      </c>
      <c r="D599" s="253"/>
    </row>
    <row r="600" customHeight="1" spans="1:4">
      <c r="A600" s="153" t="s">
        <v>518</v>
      </c>
      <c r="B600" s="148"/>
      <c r="C600" s="148">
        <v>0</v>
      </c>
      <c r="D600" s="253"/>
    </row>
    <row r="601" customHeight="1" spans="1:4">
      <c r="A601" s="152" t="s">
        <v>519</v>
      </c>
      <c r="B601" s="148">
        <f>SUM(B602:B610)</f>
        <v>2900</v>
      </c>
      <c r="C601" s="148">
        <f>SUM(C602:C610)</f>
        <v>2871</v>
      </c>
      <c r="D601" s="253">
        <f t="shared" si="37"/>
        <v>0.99</v>
      </c>
    </row>
    <row r="602" customHeight="1" spans="1:4">
      <c r="A602" s="153" t="s">
        <v>520</v>
      </c>
      <c r="B602" s="148">
        <v>1200</v>
      </c>
      <c r="C602" s="148">
        <v>1171</v>
      </c>
      <c r="D602" s="253">
        <f t="shared" si="37"/>
        <v>0.975833333333333</v>
      </c>
    </row>
    <row r="603" customHeight="1" spans="1:4">
      <c r="A603" s="153" t="s">
        <v>521</v>
      </c>
      <c r="B603" s="148"/>
      <c r="C603" s="148">
        <v>0</v>
      </c>
      <c r="D603" s="253"/>
    </row>
    <row r="604" customHeight="1" spans="1:4">
      <c r="A604" s="153" t="s">
        <v>522</v>
      </c>
      <c r="B604" s="148">
        <v>600</v>
      </c>
      <c r="C604" s="148">
        <v>600</v>
      </c>
      <c r="D604" s="253">
        <f t="shared" si="37"/>
        <v>1</v>
      </c>
    </row>
    <row r="605" customHeight="1" spans="1:4">
      <c r="A605" s="153" t="s">
        <v>523</v>
      </c>
      <c r="B605" s="148">
        <v>1100</v>
      </c>
      <c r="C605" s="148">
        <v>1100</v>
      </c>
      <c r="D605" s="253">
        <f t="shared" si="37"/>
        <v>1</v>
      </c>
    </row>
    <row r="606" customHeight="1" spans="1:4">
      <c r="A606" s="153" t="s">
        <v>524</v>
      </c>
      <c r="B606" s="148"/>
      <c r="C606" s="148">
        <v>0</v>
      </c>
      <c r="D606" s="253"/>
    </row>
    <row r="607" customHeight="1" spans="1:4">
      <c r="A607" s="153" t="s">
        <v>525</v>
      </c>
      <c r="B607" s="148"/>
      <c r="C607" s="148">
        <v>0</v>
      </c>
      <c r="D607" s="253"/>
    </row>
    <row r="608" customHeight="1" spans="1:4">
      <c r="A608" s="153" t="s">
        <v>526</v>
      </c>
      <c r="B608" s="148"/>
      <c r="C608" s="148">
        <v>0</v>
      </c>
      <c r="D608" s="253"/>
    </row>
    <row r="609" customHeight="1" spans="1:4">
      <c r="A609" s="153" t="s">
        <v>527</v>
      </c>
      <c r="B609" s="148"/>
      <c r="C609" s="148">
        <v>0</v>
      </c>
      <c r="D609" s="253"/>
    </row>
    <row r="610" customHeight="1" spans="1:4">
      <c r="A610" s="153" t="s">
        <v>528</v>
      </c>
      <c r="B610" s="148"/>
      <c r="C610" s="148">
        <v>0</v>
      </c>
      <c r="D610" s="253"/>
    </row>
    <row r="611" customHeight="1" spans="1:4">
      <c r="A611" s="152" t="s">
        <v>529</v>
      </c>
      <c r="B611" s="148">
        <f>SUM(B612:B618)</f>
        <v>6902</v>
      </c>
      <c r="C611" s="148">
        <f>SUM(C612:C618)</f>
        <v>6726</v>
      </c>
      <c r="D611" s="253">
        <f t="shared" si="37"/>
        <v>0.97450014488554</v>
      </c>
    </row>
    <row r="612" customHeight="1" spans="1:4">
      <c r="A612" s="153" t="s">
        <v>530</v>
      </c>
      <c r="B612" s="148">
        <v>800</v>
      </c>
      <c r="C612" s="148">
        <v>753</v>
      </c>
      <c r="D612" s="253">
        <f t="shared" si="37"/>
        <v>0.94125</v>
      </c>
    </row>
    <row r="613" customHeight="1" spans="1:4">
      <c r="A613" s="153" t="s">
        <v>531</v>
      </c>
      <c r="B613" s="148">
        <v>1900</v>
      </c>
      <c r="C613" s="148">
        <v>1845</v>
      </c>
      <c r="D613" s="253">
        <f t="shared" si="37"/>
        <v>0.971052631578947</v>
      </c>
    </row>
    <row r="614" customHeight="1" spans="1:4">
      <c r="A614" s="153" t="s">
        <v>532</v>
      </c>
      <c r="B614" s="148">
        <v>100</v>
      </c>
      <c r="C614" s="148">
        <v>98</v>
      </c>
      <c r="D614" s="253">
        <f t="shared" si="37"/>
        <v>0.98</v>
      </c>
    </row>
    <row r="615" customHeight="1" spans="1:4">
      <c r="A615" s="153" t="s">
        <v>533</v>
      </c>
      <c r="B615" s="148">
        <v>100</v>
      </c>
      <c r="C615" s="148">
        <v>107</v>
      </c>
      <c r="D615" s="253">
        <f t="shared" si="37"/>
        <v>1.07</v>
      </c>
    </row>
    <row r="616" customHeight="1" spans="1:4">
      <c r="A616" s="153" t="s">
        <v>534</v>
      </c>
      <c r="B616" s="148">
        <v>300</v>
      </c>
      <c r="C616" s="148">
        <v>274</v>
      </c>
      <c r="D616" s="253">
        <f t="shared" si="37"/>
        <v>0.913333333333333</v>
      </c>
    </row>
    <row r="617" customHeight="1" spans="1:4">
      <c r="A617" s="153" t="s">
        <v>535</v>
      </c>
      <c r="B617" s="148">
        <v>2</v>
      </c>
      <c r="C617" s="148">
        <v>3</v>
      </c>
      <c r="D617" s="253">
        <f t="shared" si="37"/>
        <v>1.5</v>
      </c>
    </row>
    <row r="618" customHeight="1" spans="1:4">
      <c r="A618" s="153" t="s">
        <v>536</v>
      </c>
      <c r="B618" s="148">
        <v>3700</v>
      </c>
      <c r="C618" s="148">
        <v>3646</v>
      </c>
      <c r="D618" s="253">
        <f t="shared" si="37"/>
        <v>0.985405405405405</v>
      </c>
    </row>
    <row r="619" customHeight="1" spans="1:4">
      <c r="A619" s="152" t="s">
        <v>537</v>
      </c>
      <c r="B619" s="148">
        <f>SUM(B620:B625)</f>
        <v>18700</v>
      </c>
      <c r="C619" s="148">
        <f>SUM(C620:C625)</f>
        <v>17671</v>
      </c>
      <c r="D619" s="253">
        <f t="shared" si="37"/>
        <v>0.944973262032086</v>
      </c>
    </row>
    <row r="620" customHeight="1" spans="1:4">
      <c r="A620" s="153" t="s">
        <v>538</v>
      </c>
      <c r="B620" s="148">
        <v>300</v>
      </c>
      <c r="C620" s="148">
        <v>299</v>
      </c>
      <c r="D620" s="253">
        <f t="shared" si="37"/>
        <v>0.996666666666667</v>
      </c>
    </row>
    <row r="621" customHeight="1" spans="1:4">
      <c r="A621" s="153" t="s">
        <v>539</v>
      </c>
      <c r="B621" s="148">
        <v>15000</v>
      </c>
      <c r="C621" s="148">
        <v>14193</v>
      </c>
      <c r="D621" s="253">
        <f t="shared" si="37"/>
        <v>0.9462</v>
      </c>
    </row>
    <row r="622" customHeight="1" spans="1:4">
      <c r="A622" s="153" t="s">
        <v>540</v>
      </c>
      <c r="B622" s="148">
        <v>1200</v>
      </c>
      <c r="C622" s="148">
        <v>1182</v>
      </c>
      <c r="D622" s="253">
        <f t="shared" si="37"/>
        <v>0.985</v>
      </c>
    </row>
    <row r="623" customHeight="1" spans="1:4">
      <c r="A623" s="153" t="s">
        <v>541</v>
      </c>
      <c r="B623" s="148"/>
      <c r="C623" s="148">
        <v>0</v>
      </c>
      <c r="D623" s="253"/>
    </row>
    <row r="624" customHeight="1" spans="1:4">
      <c r="A624" s="153" t="s">
        <v>542</v>
      </c>
      <c r="B624" s="148">
        <v>200</v>
      </c>
      <c r="C624" s="148">
        <v>238</v>
      </c>
      <c r="D624" s="253">
        <f t="shared" si="37"/>
        <v>1.19</v>
      </c>
    </row>
    <row r="625" customHeight="1" spans="1:4">
      <c r="A625" s="153" t="s">
        <v>543</v>
      </c>
      <c r="B625" s="148">
        <v>2000</v>
      </c>
      <c r="C625" s="148">
        <v>1759</v>
      </c>
      <c r="D625" s="253">
        <f t="shared" si="37"/>
        <v>0.8795</v>
      </c>
    </row>
    <row r="626" customHeight="1" spans="1:4">
      <c r="A626" s="152" t="s">
        <v>544</v>
      </c>
      <c r="B626" s="148">
        <f>SUM(B627:B633)</f>
        <v>1580</v>
      </c>
      <c r="C626" s="148">
        <f>SUM(C627:C633)</f>
        <v>1515</v>
      </c>
      <c r="D626" s="253">
        <f t="shared" si="37"/>
        <v>0.958860759493671</v>
      </c>
    </row>
    <row r="627" customHeight="1" spans="1:4">
      <c r="A627" s="153" t="s">
        <v>545</v>
      </c>
      <c r="B627" s="148"/>
      <c r="C627" s="148">
        <v>0</v>
      </c>
      <c r="D627" s="253"/>
    </row>
    <row r="628" customHeight="1" spans="1:4">
      <c r="A628" s="153" t="s">
        <v>546</v>
      </c>
      <c r="B628" s="148">
        <v>1200</v>
      </c>
      <c r="C628" s="148">
        <v>1135</v>
      </c>
      <c r="D628" s="253">
        <f t="shared" si="37"/>
        <v>0.945833333333333</v>
      </c>
    </row>
    <row r="629" customHeight="1" spans="1:4">
      <c r="A629" s="153" t="s">
        <v>547</v>
      </c>
      <c r="B629" s="148"/>
      <c r="C629" s="148">
        <v>0</v>
      </c>
      <c r="D629" s="253"/>
    </row>
    <row r="630" customHeight="1" spans="1:4">
      <c r="A630" s="153" t="s">
        <v>548</v>
      </c>
      <c r="B630" s="148"/>
      <c r="C630" s="148">
        <v>0</v>
      </c>
      <c r="D630" s="253"/>
    </row>
    <row r="631" customHeight="1" spans="1:4">
      <c r="A631" s="153" t="s">
        <v>549</v>
      </c>
      <c r="B631" s="148">
        <v>300</v>
      </c>
      <c r="C631" s="148">
        <v>300</v>
      </c>
      <c r="D631" s="253">
        <f t="shared" si="37"/>
        <v>1</v>
      </c>
    </row>
    <row r="632" customHeight="1" spans="1:4">
      <c r="A632" s="153" t="s">
        <v>550</v>
      </c>
      <c r="B632" s="148">
        <v>60</v>
      </c>
      <c r="C632" s="148">
        <v>60</v>
      </c>
      <c r="D632" s="253">
        <f t="shared" si="37"/>
        <v>1</v>
      </c>
    </row>
    <row r="633" customHeight="1" spans="1:4">
      <c r="A633" s="153" t="s">
        <v>551</v>
      </c>
      <c r="B633" s="148">
        <v>20</v>
      </c>
      <c r="C633" s="148">
        <v>20</v>
      </c>
      <c r="D633" s="253">
        <f t="shared" si="37"/>
        <v>1</v>
      </c>
    </row>
    <row r="634" customHeight="1" spans="1:4">
      <c r="A634" s="152" t="s">
        <v>552</v>
      </c>
      <c r="B634" s="148">
        <f>SUM(B635:B642)</f>
        <v>3002</v>
      </c>
      <c r="C634" s="148">
        <f>SUM(C635:C642)</f>
        <v>2964</v>
      </c>
      <c r="D634" s="253">
        <f t="shared" si="37"/>
        <v>0.987341772151899</v>
      </c>
    </row>
    <row r="635" customHeight="1" spans="1:4">
      <c r="A635" s="153" t="s">
        <v>115</v>
      </c>
      <c r="B635" s="148">
        <v>200</v>
      </c>
      <c r="C635" s="148">
        <v>186</v>
      </c>
      <c r="D635" s="253">
        <f t="shared" si="37"/>
        <v>0.93</v>
      </c>
    </row>
    <row r="636" customHeight="1" spans="1:4">
      <c r="A636" s="153" t="s">
        <v>116</v>
      </c>
      <c r="B636" s="148">
        <v>2</v>
      </c>
      <c r="C636" s="148">
        <v>3</v>
      </c>
      <c r="D636" s="253">
        <f t="shared" si="37"/>
        <v>1.5</v>
      </c>
    </row>
    <row r="637" customHeight="1" spans="1:4">
      <c r="A637" s="153" t="s">
        <v>117</v>
      </c>
      <c r="B637" s="148"/>
      <c r="C637" s="148">
        <v>0</v>
      </c>
      <c r="D637" s="253"/>
    </row>
    <row r="638" customHeight="1" spans="1:4">
      <c r="A638" s="153" t="s">
        <v>553</v>
      </c>
      <c r="B638" s="148">
        <v>200</v>
      </c>
      <c r="C638" s="148">
        <v>208</v>
      </c>
      <c r="D638" s="253">
        <f t="shared" si="37"/>
        <v>1.04</v>
      </c>
    </row>
    <row r="639" customHeight="1" spans="1:4">
      <c r="A639" s="153" t="s">
        <v>554</v>
      </c>
      <c r="B639" s="148">
        <v>1000</v>
      </c>
      <c r="C639" s="148">
        <v>979</v>
      </c>
      <c r="D639" s="253">
        <f t="shared" si="37"/>
        <v>0.979</v>
      </c>
    </row>
    <row r="640" customHeight="1" spans="1:4">
      <c r="A640" s="153" t="s">
        <v>555</v>
      </c>
      <c r="B640" s="148"/>
      <c r="C640" s="148">
        <v>0</v>
      </c>
      <c r="D640" s="253"/>
    </row>
    <row r="641" customHeight="1" spans="1:4">
      <c r="A641" s="153" t="s">
        <v>556</v>
      </c>
      <c r="B641" s="148">
        <v>1400</v>
      </c>
      <c r="C641" s="148">
        <v>1412</v>
      </c>
      <c r="D641" s="253">
        <f t="shared" si="37"/>
        <v>1.00857142857143</v>
      </c>
    </row>
    <row r="642" customHeight="1" spans="1:4">
      <c r="A642" s="153" t="s">
        <v>557</v>
      </c>
      <c r="B642" s="148">
        <v>200</v>
      </c>
      <c r="C642" s="148">
        <v>176</v>
      </c>
      <c r="D642" s="253">
        <f t="shared" si="37"/>
        <v>0.88</v>
      </c>
    </row>
    <row r="643" customHeight="1" spans="1:4">
      <c r="A643" s="152" t="s">
        <v>558</v>
      </c>
      <c r="B643" s="148">
        <f>SUM(B644:B647)</f>
        <v>220</v>
      </c>
      <c r="C643" s="148">
        <f>SUM(C644:C647)</f>
        <v>202</v>
      </c>
      <c r="D643" s="253">
        <f t="shared" si="37"/>
        <v>0.918181818181818</v>
      </c>
    </row>
    <row r="644" customHeight="1" spans="1:4">
      <c r="A644" s="153" t="s">
        <v>115</v>
      </c>
      <c r="B644" s="148">
        <v>200</v>
      </c>
      <c r="C644" s="148">
        <v>184</v>
      </c>
      <c r="D644" s="253">
        <f t="shared" si="37"/>
        <v>0.92</v>
      </c>
    </row>
    <row r="645" customHeight="1" spans="1:4">
      <c r="A645" s="153" t="s">
        <v>116</v>
      </c>
      <c r="B645" s="148">
        <v>20</v>
      </c>
      <c r="C645" s="148">
        <v>18</v>
      </c>
      <c r="D645" s="253">
        <f t="shared" ref="D645:D708" si="38">C645/B645</f>
        <v>0.9</v>
      </c>
    </row>
    <row r="646" customHeight="1" spans="1:4">
      <c r="A646" s="153" t="s">
        <v>117</v>
      </c>
      <c r="B646" s="148"/>
      <c r="C646" s="148">
        <v>0</v>
      </c>
      <c r="D646" s="253"/>
    </row>
    <row r="647" customHeight="1" spans="1:4">
      <c r="A647" s="153" t="s">
        <v>559</v>
      </c>
      <c r="B647" s="148"/>
      <c r="C647" s="148">
        <v>0</v>
      </c>
      <c r="D647" s="253"/>
    </row>
    <row r="648" customHeight="1" spans="1:4">
      <c r="A648" s="152" t="s">
        <v>560</v>
      </c>
      <c r="B648" s="148">
        <f>SUM(B649:B650)</f>
        <v>4500</v>
      </c>
      <c r="C648" s="148">
        <f>SUM(C649:C650)</f>
        <v>4391</v>
      </c>
      <c r="D648" s="253">
        <f t="shared" si="38"/>
        <v>0.975777777777778</v>
      </c>
    </row>
    <row r="649" customHeight="1" spans="1:4">
      <c r="A649" s="153" t="s">
        <v>561</v>
      </c>
      <c r="B649" s="148">
        <v>4500</v>
      </c>
      <c r="C649" s="148">
        <v>4391</v>
      </c>
      <c r="D649" s="253">
        <f t="shared" si="38"/>
        <v>0.975777777777778</v>
      </c>
    </row>
    <row r="650" customHeight="1" spans="1:4">
      <c r="A650" s="153" t="s">
        <v>562</v>
      </c>
      <c r="B650" s="148"/>
      <c r="C650" s="148">
        <v>0</v>
      </c>
      <c r="D650" s="253"/>
    </row>
    <row r="651" customHeight="1" spans="1:4">
      <c r="A651" s="152" t="s">
        <v>563</v>
      </c>
      <c r="B651" s="148">
        <f>SUM(B652:B653)</f>
        <v>810</v>
      </c>
      <c r="C651" s="148">
        <f>SUM(C652:C653)</f>
        <v>777</v>
      </c>
      <c r="D651" s="253">
        <f t="shared" si="38"/>
        <v>0.959259259259259</v>
      </c>
    </row>
    <row r="652" customHeight="1" spans="1:4">
      <c r="A652" s="153" t="s">
        <v>564</v>
      </c>
      <c r="B652" s="148">
        <v>800</v>
      </c>
      <c r="C652" s="148">
        <v>767</v>
      </c>
      <c r="D652" s="253">
        <f t="shared" si="38"/>
        <v>0.95875</v>
      </c>
    </row>
    <row r="653" customHeight="1" spans="1:4">
      <c r="A653" s="153" t="s">
        <v>565</v>
      </c>
      <c r="B653" s="148">
        <v>10</v>
      </c>
      <c r="C653" s="148">
        <v>10</v>
      </c>
      <c r="D653" s="253">
        <f t="shared" si="38"/>
        <v>1</v>
      </c>
    </row>
    <row r="654" customHeight="1" spans="1:4">
      <c r="A654" s="152" t="s">
        <v>566</v>
      </c>
      <c r="B654" s="148">
        <f>SUM(B655:B656)</f>
        <v>90</v>
      </c>
      <c r="C654" s="148">
        <f>SUM(C655:C656)</f>
        <v>88</v>
      </c>
      <c r="D654" s="253">
        <f t="shared" si="38"/>
        <v>0.977777777777778</v>
      </c>
    </row>
    <row r="655" customHeight="1" spans="1:4">
      <c r="A655" s="153" t="s">
        <v>567</v>
      </c>
      <c r="B655" s="148">
        <v>90</v>
      </c>
      <c r="C655" s="148">
        <v>88</v>
      </c>
      <c r="D655" s="253">
        <f t="shared" si="38"/>
        <v>0.977777777777778</v>
      </c>
    </row>
    <row r="656" customHeight="1" spans="1:4">
      <c r="A656" s="153" t="s">
        <v>568</v>
      </c>
      <c r="B656" s="148"/>
      <c r="C656" s="148">
        <v>0</v>
      </c>
      <c r="D656" s="253"/>
    </row>
    <row r="657" customHeight="1" spans="1:4">
      <c r="A657" s="152" t="s">
        <v>569</v>
      </c>
      <c r="B657" s="148">
        <f>SUM(B658:B659)</f>
        <v>0</v>
      </c>
      <c r="C657" s="148">
        <f>SUM(C658:C659)</f>
        <v>0</v>
      </c>
      <c r="D657" s="253"/>
    </row>
    <row r="658" customHeight="1" spans="1:4">
      <c r="A658" s="153" t="s">
        <v>570</v>
      </c>
      <c r="B658" s="148"/>
      <c r="C658" s="148">
        <v>0</v>
      </c>
      <c r="D658" s="253"/>
    </row>
    <row r="659" customHeight="1" spans="1:4">
      <c r="A659" s="153" t="s">
        <v>571</v>
      </c>
      <c r="B659" s="148"/>
      <c r="C659" s="148">
        <v>0</v>
      </c>
      <c r="D659" s="253"/>
    </row>
    <row r="660" customHeight="1" spans="1:4">
      <c r="A660" s="152" t="s">
        <v>572</v>
      </c>
      <c r="B660" s="148">
        <f>SUM(B661:B662)</f>
        <v>21</v>
      </c>
      <c r="C660" s="148">
        <f>SUM(C661:C662)</f>
        <v>20</v>
      </c>
      <c r="D660" s="253">
        <f t="shared" si="38"/>
        <v>0.952380952380952</v>
      </c>
    </row>
    <row r="661" customHeight="1" spans="1:4">
      <c r="A661" s="153" t="s">
        <v>573</v>
      </c>
      <c r="B661" s="148">
        <v>20</v>
      </c>
      <c r="C661" s="148">
        <v>19</v>
      </c>
      <c r="D661" s="253">
        <f t="shared" si="38"/>
        <v>0.95</v>
      </c>
    </row>
    <row r="662" customHeight="1" spans="1:4">
      <c r="A662" s="153" t="s">
        <v>574</v>
      </c>
      <c r="B662" s="148">
        <v>1</v>
      </c>
      <c r="C662" s="148">
        <v>1</v>
      </c>
      <c r="D662" s="253">
        <f t="shared" si="38"/>
        <v>1</v>
      </c>
    </row>
    <row r="663" customHeight="1" spans="1:4">
      <c r="A663" s="152" t="s">
        <v>575</v>
      </c>
      <c r="B663" s="148">
        <f>SUM(B664:B666)</f>
        <v>200</v>
      </c>
      <c r="C663" s="148">
        <f>SUM(C664:C666)</f>
        <v>216</v>
      </c>
      <c r="D663" s="253">
        <f t="shared" si="38"/>
        <v>1.08</v>
      </c>
    </row>
    <row r="664" customHeight="1" spans="1:4">
      <c r="A664" s="153" t="s">
        <v>576</v>
      </c>
      <c r="B664" s="148"/>
      <c r="C664" s="148">
        <v>0</v>
      </c>
      <c r="D664" s="253"/>
    </row>
    <row r="665" customHeight="1" spans="1:4">
      <c r="A665" s="153" t="s">
        <v>577</v>
      </c>
      <c r="B665" s="148">
        <v>200</v>
      </c>
      <c r="C665" s="148">
        <v>216</v>
      </c>
      <c r="D665" s="253">
        <f t="shared" si="38"/>
        <v>1.08</v>
      </c>
    </row>
    <row r="666" customHeight="1" spans="1:4">
      <c r="A666" s="153" t="s">
        <v>578</v>
      </c>
      <c r="B666" s="148"/>
      <c r="C666" s="148">
        <v>0</v>
      </c>
      <c r="D666" s="253"/>
    </row>
    <row r="667" customHeight="1" spans="1:4">
      <c r="A667" s="152" t="s">
        <v>579</v>
      </c>
      <c r="B667" s="148">
        <f>SUM(B668:B671)</f>
        <v>0</v>
      </c>
      <c r="C667" s="148">
        <f>SUM(C668:C671)</f>
        <v>0</v>
      </c>
      <c r="D667" s="253"/>
    </row>
    <row r="668" customHeight="1" spans="1:4">
      <c r="A668" s="153" t="s">
        <v>580</v>
      </c>
      <c r="B668" s="148"/>
      <c r="C668" s="148">
        <v>0</v>
      </c>
      <c r="D668" s="253"/>
    </row>
    <row r="669" customHeight="1" spans="1:4">
      <c r="A669" s="153" t="s">
        <v>581</v>
      </c>
      <c r="B669" s="148"/>
      <c r="C669" s="148">
        <v>0</v>
      </c>
      <c r="D669" s="253"/>
    </row>
    <row r="670" customHeight="1" spans="1:4">
      <c r="A670" s="153" t="s">
        <v>582</v>
      </c>
      <c r="B670" s="148"/>
      <c r="C670" s="148">
        <v>0</v>
      </c>
      <c r="D670" s="253"/>
    </row>
    <row r="671" customHeight="1" spans="1:4">
      <c r="A671" s="153" t="s">
        <v>583</v>
      </c>
      <c r="B671" s="148"/>
      <c r="C671" s="148">
        <v>0</v>
      </c>
      <c r="D671" s="253"/>
    </row>
    <row r="672" customHeight="1" spans="1:4">
      <c r="A672" s="152" t="s">
        <v>584</v>
      </c>
      <c r="B672" s="148">
        <f>SUM(B673:B679)</f>
        <v>695</v>
      </c>
      <c r="C672" s="148">
        <f>SUM(C673:C679)</f>
        <v>719</v>
      </c>
      <c r="D672" s="253">
        <f t="shared" si="38"/>
        <v>1.03453237410072</v>
      </c>
    </row>
    <row r="673" customHeight="1" spans="1:4">
      <c r="A673" s="153" t="s">
        <v>115</v>
      </c>
      <c r="B673" s="148">
        <v>300</v>
      </c>
      <c r="C673" s="148">
        <v>325</v>
      </c>
      <c r="D673" s="253">
        <f t="shared" si="38"/>
        <v>1.08333333333333</v>
      </c>
    </row>
    <row r="674" customHeight="1" spans="1:4">
      <c r="A674" s="153" t="s">
        <v>116</v>
      </c>
      <c r="B674" s="148">
        <v>3</v>
      </c>
      <c r="C674" s="148">
        <v>4</v>
      </c>
      <c r="D674" s="253">
        <f t="shared" si="38"/>
        <v>1.33333333333333</v>
      </c>
    </row>
    <row r="675" customHeight="1" spans="1:4">
      <c r="A675" s="153" t="s">
        <v>117</v>
      </c>
      <c r="B675" s="148"/>
      <c r="C675" s="148">
        <v>0</v>
      </c>
      <c r="D675" s="253"/>
    </row>
    <row r="676" customHeight="1" spans="1:4">
      <c r="A676" s="153" t="s">
        <v>585</v>
      </c>
      <c r="B676" s="148">
        <v>300</v>
      </c>
      <c r="C676" s="148">
        <v>300</v>
      </c>
      <c r="D676" s="253">
        <f t="shared" si="38"/>
        <v>1</v>
      </c>
    </row>
    <row r="677" customHeight="1" spans="1:4">
      <c r="A677" s="153" t="s">
        <v>586</v>
      </c>
      <c r="B677" s="148"/>
      <c r="C677" s="148">
        <v>0</v>
      </c>
      <c r="D677" s="253"/>
    </row>
    <row r="678" customHeight="1" spans="1:4">
      <c r="A678" s="153" t="s">
        <v>124</v>
      </c>
      <c r="B678" s="148">
        <v>2</v>
      </c>
      <c r="C678" s="148">
        <v>2</v>
      </c>
      <c r="D678" s="253">
        <f t="shared" si="38"/>
        <v>1</v>
      </c>
    </row>
    <row r="679" customHeight="1" spans="1:4">
      <c r="A679" s="153" t="s">
        <v>587</v>
      </c>
      <c r="B679" s="148">
        <v>90</v>
      </c>
      <c r="C679" s="148">
        <v>88</v>
      </c>
      <c r="D679" s="253">
        <f t="shared" si="38"/>
        <v>0.977777777777778</v>
      </c>
    </row>
    <row r="680" customHeight="1" spans="1:4">
      <c r="A680" s="152" t="s">
        <v>588</v>
      </c>
      <c r="B680" s="148">
        <f>SUM(B681:B682)</f>
        <v>0</v>
      </c>
      <c r="C680" s="148">
        <f>SUM(C681:C682)</f>
        <v>0</v>
      </c>
      <c r="D680" s="253"/>
    </row>
    <row r="681" customHeight="1" spans="1:4">
      <c r="A681" s="153" t="s">
        <v>589</v>
      </c>
      <c r="B681" s="148"/>
      <c r="C681" s="148">
        <v>0</v>
      </c>
      <c r="D681" s="253"/>
    </row>
    <row r="682" customHeight="1" spans="1:4">
      <c r="A682" s="153" t="s">
        <v>590</v>
      </c>
      <c r="B682" s="148"/>
      <c r="C682" s="148">
        <v>0</v>
      </c>
      <c r="D682" s="253"/>
    </row>
    <row r="683" customHeight="1" spans="1:4">
      <c r="A683" s="152" t="s">
        <v>591</v>
      </c>
      <c r="B683" s="148">
        <f>B684</f>
        <v>20</v>
      </c>
      <c r="C683" s="148">
        <f>C684</f>
        <v>24</v>
      </c>
      <c r="D683" s="253">
        <f t="shared" si="38"/>
        <v>1.2</v>
      </c>
    </row>
    <row r="684" customHeight="1" spans="1:4">
      <c r="A684" s="153" t="s">
        <v>592</v>
      </c>
      <c r="B684" s="148">
        <v>20</v>
      </c>
      <c r="C684" s="148">
        <v>24</v>
      </c>
      <c r="D684" s="253">
        <f t="shared" si="38"/>
        <v>1.2</v>
      </c>
    </row>
    <row r="685" customHeight="1" spans="1:4">
      <c r="A685" s="152" t="s">
        <v>85</v>
      </c>
      <c r="B685" s="148">
        <f>SUM(B686,B691,B705,B709,B721,B724,B728,B733,B737,B741,B744,B753,B755)</f>
        <v>32385</v>
      </c>
      <c r="C685" s="148">
        <f>SUM(C686,C691,C705,C709,C721,C724,C728,C733,C737,C741,C744,C753,C755)</f>
        <v>33195</v>
      </c>
      <c r="D685" s="253">
        <f t="shared" si="38"/>
        <v>1.02501157943492</v>
      </c>
    </row>
    <row r="686" customHeight="1" spans="1:4">
      <c r="A686" s="152" t="s">
        <v>593</v>
      </c>
      <c r="B686" s="148">
        <f>SUM(B687:B690)</f>
        <v>1220</v>
      </c>
      <c r="C686" s="148">
        <f>SUM(C687:C690)</f>
        <v>1234</v>
      </c>
      <c r="D686" s="253">
        <f t="shared" si="38"/>
        <v>1.01147540983607</v>
      </c>
    </row>
    <row r="687" customHeight="1" spans="1:4">
      <c r="A687" s="153" t="s">
        <v>115</v>
      </c>
      <c r="B687" s="148">
        <v>1100</v>
      </c>
      <c r="C687" s="148">
        <v>1113</v>
      </c>
      <c r="D687" s="253">
        <f t="shared" si="38"/>
        <v>1.01181818181818</v>
      </c>
    </row>
    <row r="688" customHeight="1" spans="1:4">
      <c r="A688" s="153" t="s">
        <v>116</v>
      </c>
      <c r="B688" s="148">
        <v>90</v>
      </c>
      <c r="C688" s="148">
        <v>87</v>
      </c>
      <c r="D688" s="253">
        <f t="shared" si="38"/>
        <v>0.966666666666667</v>
      </c>
    </row>
    <row r="689" customHeight="1" spans="1:4">
      <c r="A689" s="153" t="s">
        <v>117</v>
      </c>
      <c r="B689" s="148"/>
      <c r="C689" s="148">
        <v>0</v>
      </c>
      <c r="D689" s="253"/>
    </row>
    <row r="690" customHeight="1" spans="1:4">
      <c r="A690" s="153" t="s">
        <v>594</v>
      </c>
      <c r="B690" s="148">
        <v>30</v>
      </c>
      <c r="C690" s="148">
        <v>34</v>
      </c>
      <c r="D690" s="253">
        <f t="shared" si="38"/>
        <v>1.13333333333333</v>
      </c>
    </row>
    <row r="691" customHeight="1" spans="1:4">
      <c r="A691" s="152" t="s">
        <v>595</v>
      </c>
      <c r="B691" s="148">
        <f>SUM(B692:B704)</f>
        <v>2280</v>
      </c>
      <c r="C691" s="148">
        <f>SUM(C692:C704)</f>
        <v>2338</v>
      </c>
      <c r="D691" s="253">
        <f t="shared" si="38"/>
        <v>1.02543859649123</v>
      </c>
    </row>
    <row r="692" customHeight="1" spans="1:4">
      <c r="A692" s="153" t="s">
        <v>596</v>
      </c>
      <c r="B692" s="148">
        <v>1700</v>
      </c>
      <c r="C692" s="148">
        <v>1718</v>
      </c>
      <c r="D692" s="253">
        <f t="shared" si="38"/>
        <v>1.01058823529412</v>
      </c>
    </row>
    <row r="693" customHeight="1" spans="1:4">
      <c r="A693" s="153" t="s">
        <v>597</v>
      </c>
      <c r="B693" s="148">
        <v>450</v>
      </c>
      <c r="C693" s="148">
        <v>451</v>
      </c>
      <c r="D693" s="253">
        <f t="shared" si="38"/>
        <v>1.00222222222222</v>
      </c>
    </row>
    <row r="694" customHeight="1" spans="1:4">
      <c r="A694" s="153" t="s">
        <v>598</v>
      </c>
      <c r="B694" s="148"/>
      <c r="C694" s="148">
        <v>0</v>
      </c>
      <c r="D694" s="253"/>
    </row>
    <row r="695" customHeight="1" spans="1:4">
      <c r="A695" s="153" t="s">
        <v>599</v>
      </c>
      <c r="B695" s="148"/>
      <c r="C695" s="148">
        <v>0</v>
      </c>
      <c r="D695" s="253"/>
    </row>
    <row r="696" customHeight="1" spans="1:4">
      <c r="A696" s="153" t="s">
        <v>600</v>
      </c>
      <c r="B696" s="148"/>
      <c r="C696" s="148">
        <v>0</v>
      </c>
      <c r="D696" s="253"/>
    </row>
    <row r="697" customHeight="1" spans="1:4">
      <c r="A697" s="153" t="s">
        <v>601</v>
      </c>
      <c r="B697" s="148">
        <v>100</v>
      </c>
      <c r="C697" s="148">
        <v>138</v>
      </c>
      <c r="D697" s="253">
        <f t="shared" si="38"/>
        <v>1.38</v>
      </c>
    </row>
    <row r="698" customHeight="1" spans="1:4">
      <c r="A698" s="153" t="s">
        <v>602</v>
      </c>
      <c r="B698" s="148"/>
      <c r="C698" s="148">
        <v>0</v>
      </c>
      <c r="D698" s="253"/>
    </row>
    <row r="699" customHeight="1" spans="1:4">
      <c r="A699" s="153" t="s">
        <v>603</v>
      </c>
      <c r="B699" s="148">
        <v>30</v>
      </c>
      <c r="C699" s="148">
        <v>31</v>
      </c>
      <c r="D699" s="253">
        <f t="shared" si="38"/>
        <v>1.03333333333333</v>
      </c>
    </row>
    <row r="700" customHeight="1" spans="1:4">
      <c r="A700" s="153" t="s">
        <v>604</v>
      </c>
      <c r="B700" s="148"/>
      <c r="C700" s="148">
        <v>0</v>
      </c>
      <c r="D700" s="253"/>
    </row>
    <row r="701" customHeight="1" spans="1:4">
      <c r="A701" s="153" t="s">
        <v>605</v>
      </c>
      <c r="B701" s="148"/>
      <c r="C701" s="148">
        <v>0</v>
      </c>
      <c r="D701" s="253"/>
    </row>
    <row r="702" customHeight="1" spans="1:4">
      <c r="A702" s="153" t="s">
        <v>606</v>
      </c>
      <c r="B702" s="148"/>
      <c r="C702" s="148">
        <v>0</v>
      </c>
      <c r="D702" s="253"/>
    </row>
    <row r="703" customHeight="1" spans="1:4">
      <c r="A703" s="153" t="s">
        <v>607</v>
      </c>
      <c r="B703" s="148"/>
      <c r="C703" s="148">
        <v>0</v>
      </c>
      <c r="D703" s="253"/>
    </row>
    <row r="704" customHeight="1" spans="1:4">
      <c r="A704" s="153" t="s">
        <v>608</v>
      </c>
      <c r="B704" s="148"/>
      <c r="C704" s="148">
        <v>0</v>
      </c>
      <c r="D704" s="253"/>
    </row>
    <row r="705" customHeight="1" spans="1:4">
      <c r="A705" s="152" t="s">
        <v>609</v>
      </c>
      <c r="B705" s="148">
        <f>SUM(B706:B708)</f>
        <v>3400</v>
      </c>
      <c r="C705" s="148">
        <f>SUM(C706:C708)</f>
        <v>3432</v>
      </c>
      <c r="D705" s="253">
        <f t="shared" si="38"/>
        <v>1.00941176470588</v>
      </c>
    </row>
    <row r="706" customHeight="1" spans="1:4">
      <c r="A706" s="153" t="s">
        <v>610</v>
      </c>
      <c r="B706" s="148">
        <v>2300</v>
      </c>
      <c r="C706" s="148">
        <v>2312</v>
      </c>
      <c r="D706" s="253">
        <f t="shared" si="38"/>
        <v>1.00521739130435</v>
      </c>
    </row>
    <row r="707" customHeight="1" spans="1:4">
      <c r="A707" s="153" t="s">
        <v>611</v>
      </c>
      <c r="B707" s="148"/>
      <c r="C707" s="148">
        <v>0</v>
      </c>
      <c r="D707" s="253"/>
    </row>
    <row r="708" customHeight="1" spans="1:4">
      <c r="A708" s="153" t="s">
        <v>612</v>
      </c>
      <c r="B708" s="148">
        <v>1100</v>
      </c>
      <c r="C708" s="148">
        <v>1120</v>
      </c>
      <c r="D708" s="253">
        <f t="shared" si="38"/>
        <v>1.01818181818182</v>
      </c>
    </row>
    <row r="709" customHeight="1" spans="1:4">
      <c r="A709" s="152" t="s">
        <v>613</v>
      </c>
      <c r="B709" s="148">
        <f>SUM(B710:B720)</f>
        <v>9501</v>
      </c>
      <c r="C709" s="148">
        <f>SUM(C710:C720)</f>
        <v>9752</v>
      </c>
      <c r="D709" s="253">
        <f t="shared" ref="D709:D774" si="39">C709/B709</f>
        <v>1.02641827176087</v>
      </c>
    </row>
    <row r="710" customHeight="1" spans="1:4">
      <c r="A710" s="153" t="s">
        <v>614</v>
      </c>
      <c r="B710" s="148">
        <v>1000</v>
      </c>
      <c r="C710" s="148">
        <v>976</v>
      </c>
      <c r="D710" s="253">
        <f t="shared" si="39"/>
        <v>0.976</v>
      </c>
    </row>
    <row r="711" customHeight="1" spans="1:4">
      <c r="A711" s="153" t="s">
        <v>615</v>
      </c>
      <c r="B711" s="148">
        <v>1000</v>
      </c>
      <c r="C711" s="148">
        <v>977</v>
      </c>
      <c r="D711" s="253">
        <f t="shared" si="39"/>
        <v>0.977</v>
      </c>
    </row>
    <row r="712" customHeight="1" spans="1:4">
      <c r="A712" s="153" t="s">
        <v>616</v>
      </c>
      <c r="B712" s="148">
        <v>700</v>
      </c>
      <c r="C712" s="148">
        <v>737</v>
      </c>
      <c r="D712" s="253">
        <f t="shared" si="39"/>
        <v>1.05285714285714</v>
      </c>
    </row>
    <row r="713" customHeight="1" spans="1:4">
      <c r="A713" s="153" t="s">
        <v>617</v>
      </c>
      <c r="B713" s="148"/>
      <c r="C713" s="148">
        <v>0</v>
      </c>
      <c r="D713" s="253"/>
    </row>
    <row r="714" customHeight="1" spans="1:4">
      <c r="A714" s="153" t="s">
        <v>618</v>
      </c>
      <c r="B714" s="148"/>
      <c r="C714" s="148">
        <v>0</v>
      </c>
      <c r="D714" s="253"/>
    </row>
    <row r="715" customHeight="1" spans="1:4">
      <c r="A715" s="153" t="s">
        <v>619</v>
      </c>
      <c r="B715" s="148"/>
      <c r="C715" s="148">
        <v>0</v>
      </c>
      <c r="D715" s="253"/>
    </row>
    <row r="716" customHeight="1" spans="1:4">
      <c r="A716" s="153" t="s">
        <v>620</v>
      </c>
      <c r="B716" s="148">
        <v>700</v>
      </c>
      <c r="C716" s="148">
        <v>711</v>
      </c>
      <c r="D716" s="253">
        <f t="shared" si="39"/>
        <v>1.01571428571429</v>
      </c>
    </row>
    <row r="717" customHeight="1" spans="1:4">
      <c r="A717" s="153" t="s">
        <v>621</v>
      </c>
      <c r="B717" s="148">
        <v>2700</v>
      </c>
      <c r="C717" s="148">
        <v>2818</v>
      </c>
      <c r="D717" s="253">
        <f t="shared" si="39"/>
        <v>1.0437037037037</v>
      </c>
    </row>
    <row r="718" customHeight="1" spans="1:4">
      <c r="A718" s="153" t="s">
        <v>622</v>
      </c>
      <c r="B718" s="148">
        <v>300</v>
      </c>
      <c r="C718" s="148">
        <v>294</v>
      </c>
      <c r="D718" s="253">
        <f t="shared" si="39"/>
        <v>0.98</v>
      </c>
    </row>
    <row r="719" customHeight="1" spans="1:4">
      <c r="A719" s="153" t="s">
        <v>623</v>
      </c>
      <c r="B719" s="148">
        <v>3100</v>
      </c>
      <c r="C719" s="148">
        <v>3238</v>
      </c>
      <c r="D719" s="253">
        <f t="shared" si="39"/>
        <v>1.04451612903226</v>
      </c>
    </row>
    <row r="720" customHeight="1" spans="1:4">
      <c r="A720" s="153" t="s">
        <v>624</v>
      </c>
      <c r="B720" s="148">
        <v>1</v>
      </c>
      <c r="C720" s="148">
        <v>1</v>
      </c>
      <c r="D720" s="253">
        <f t="shared" si="39"/>
        <v>1</v>
      </c>
    </row>
    <row r="721" customHeight="1" spans="1:4">
      <c r="A721" s="152" t="s">
        <v>625</v>
      </c>
      <c r="B721" s="148">
        <f>SUM(B722:B723)</f>
        <v>60</v>
      </c>
      <c r="C721" s="148">
        <f>SUM(C722:C723)</f>
        <v>64</v>
      </c>
      <c r="D721" s="253">
        <f t="shared" si="39"/>
        <v>1.06666666666667</v>
      </c>
    </row>
    <row r="722" customHeight="1" spans="1:4">
      <c r="A722" s="153" t="s">
        <v>626</v>
      </c>
      <c r="B722" s="148">
        <v>60</v>
      </c>
      <c r="C722" s="148">
        <v>64</v>
      </c>
      <c r="D722" s="253">
        <f t="shared" si="39"/>
        <v>1.06666666666667</v>
      </c>
    </row>
    <row r="723" customHeight="1" spans="1:4">
      <c r="A723" s="153" t="s">
        <v>627</v>
      </c>
      <c r="B723" s="148"/>
      <c r="C723" s="148">
        <v>0</v>
      </c>
      <c r="D723" s="253"/>
    </row>
    <row r="724" customHeight="1" spans="1:4">
      <c r="A724" s="152" t="s">
        <v>628</v>
      </c>
      <c r="B724" s="148">
        <f>SUM(B725:B727)</f>
        <v>2480</v>
      </c>
      <c r="C724" s="148">
        <f>SUM(C725:C727)</f>
        <v>2536</v>
      </c>
      <c r="D724" s="253">
        <f t="shared" si="39"/>
        <v>1.02258064516129</v>
      </c>
    </row>
    <row r="725" customHeight="1" spans="1:4">
      <c r="A725" s="153" t="s">
        <v>629</v>
      </c>
      <c r="B725" s="148">
        <v>60</v>
      </c>
      <c r="C725" s="148">
        <v>61</v>
      </c>
      <c r="D725" s="253">
        <f t="shared" si="39"/>
        <v>1.01666666666667</v>
      </c>
    </row>
    <row r="726" customHeight="1" spans="1:4">
      <c r="A726" s="153" t="s">
        <v>630</v>
      </c>
      <c r="B726" s="148">
        <v>2400</v>
      </c>
      <c r="C726" s="148">
        <v>2460</v>
      </c>
      <c r="D726" s="253">
        <f t="shared" si="39"/>
        <v>1.025</v>
      </c>
    </row>
    <row r="727" customHeight="1" spans="1:4">
      <c r="A727" s="153" t="s">
        <v>631</v>
      </c>
      <c r="B727" s="148">
        <v>20</v>
      </c>
      <c r="C727" s="148">
        <v>15</v>
      </c>
      <c r="D727" s="253">
        <f t="shared" si="39"/>
        <v>0.75</v>
      </c>
    </row>
    <row r="728" customHeight="1" spans="1:4">
      <c r="A728" s="152" t="s">
        <v>632</v>
      </c>
      <c r="B728" s="148">
        <f>SUM(B729:B732)</f>
        <v>11800</v>
      </c>
      <c r="C728" s="148">
        <f>SUM(C729:C732)</f>
        <v>12155</v>
      </c>
      <c r="D728" s="253">
        <f t="shared" si="39"/>
        <v>1.03008474576271</v>
      </c>
    </row>
    <row r="729" customHeight="1" spans="1:4">
      <c r="A729" s="153" t="s">
        <v>633</v>
      </c>
      <c r="B729" s="148">
        <v>4400</v>
      </c>
      <c r="C729" s="148">
        <v>4558</v>
      </c>
      <c r="D729" s="253">
        <f t="shared" si="39"/>
        <v>1.03590909090909</v>
      </c>
    </row>
    <row r="730" customHeight="1" spans="1:4">
      <c r="A730" s="153" t="s">
        <v>634</v>
      </c>
      <c r="B730" s="148">
        <v>4500</v>
      </c>
      <c r="C730" s="148">
        <v>4641</v>
      </c>
      <c r="D730" s="253">
        <f t="shared" si="39"/>
        <v>1.03133333333333</v>
      </c>
    </row>
    <row r="731" customHeight="1" spans="1:4">
      <c r="A731" s="153" t="s">
        <v>635</v>
      </c>
      <c r="B731" s="148">
        <v>1200</v>
      </c>
      <c r="C731" s="148">
        <v>1181</v>
      </c>
      <c r="D731" s="253">
        <f t="shared" si="39"/>
        <v>0.984166666666667</v>
      </c>
    </row>
    <row r="732" customHeight="1" spans="1:4">
      <c r="A732" s="153" t="s">
        <v>636</v>
      </c>
      <c r="B732" s="148">
        <v>1700</v>
      </c>
      <c r="C732" s="148">
        <v>1775</v>
      </c>
      <c r="D732" s="253">
        <f t="shared" si="39"/>
        <v>1.04411764705882</v>
      </c>
    </row>
    <row r="733" customHeight="1" spans="1:4">
      <c r="A733" s="152" t="s">
        <v>637</v>
      </c>
      <c r="B733" s="148">
        <f>SUM(B734:B736)</f>
        <v>20</v>
      </c>
      <c r="C733" s="148">
        <f>SUM(C734:C736)</f>
        <v>18</v>
      </c>
      <c r="D733" s="253">
        <f t="shared" si="39"/>
        <v>0.9</v>
      </c>
    </row>
    <row r="734" customHeight="1" spans="1:4">
      <c r="A734" s="153" t="s">
        <v>638</v>
      </c>
      <c r="B734" s="148"/>
      <c r="C734" s="148">
        <v>0</v>
      </c>
      <c r="D734" s="253"/>
    </row>
    <row r="735" customHeight="1" spans="1:4">
      <c r="A735" s="153" t="s">
        <v>639</v>
      </c>
      <c r="B735" s="148">
        <v>20</v>
      </c>
      <c r="C735" s="148">
        <v>18</v>
      </c>
      <c r="D735" s="253">
        <f t="shared" si="39"/>
        <v>0.9</v>
      </c>
    </row>
    <row r="736" customHeight="1" spans="1:4">
      <c r="A736" s="153" t="s">
        <v>640</v>
      </c>
      <c r="B736" s="148"/>
      <c r="C736" s="148">
        <v>0</v>
      </c>
      <c r="D736" s="253"/>
    </row>
    <row r="737" customHeight="1" spans="1:4">
      <c r="A737" s="152" t="s">
        <v>641</v>
      </c>
      <c r="B737" s="148">
        <f>SUM(B738:B740)</f>
        <v>900</v>
      </c>
      <c r="C737" s="148">
        <f>SUM(C738:C740)</f>
        <v>902</v>
      </c>
      <c r="D737" s="253">
        <f t="shared" si="39"/>
        <v>1.00222222222222</v>
      </c>
    </row>
    <row r="738" customHeight="1" spans="1:4">
      <c r="A738" s="153" t="s">
        <v>642</v>
      </c>
      <c r="B738" s="148">
        <v>900</v>
      </c>
      <c r="C738" s="148">
        <v>902</v>
      </c>
      <c r="D738" s="253">
        <f t="shared" si="39"/>
        <v>1.00222222222222</v>
      </c>
    </row>
    <row r="739" customHeight="1" spans="1:4">
      <c r="A739" s="153" t="s">
        <v>643</v>
      </c>
      <c r="B739" s="148"/>
      <c r="C739" s="148">
        <v>0</v>
      </c>
      <c r="D739" s="253"/>
    </row>
    <row r="740" customHeight="1" spans="1:4">
      <c r="A740" s="153" t="s">
        <v>644</v>
      </c>
      <c r="B740" s="148"/>
      <c r="C740" s="148">
        <v>0</v>
      </c>
      <c r="D740" s="253"/>
    </row>
    <row r="741" customHeight="1" spans="1:4">
      <c r="A741" s="152" t="s">
        <v>645</v>
      </c>
      <c r="B741" s="148">
        <f>SUM(B742:B743)</f>
        <v>100</v>
      </c>
      <c r="C741" s="148">
        <f>SUM(C742:C743)</f>
        <v>105</v>
      </c>
      <c r="D741" s="253">
        <f t="shared" si="39"/>
        <v>1.05</v>
      </c>
    </row>
    <row r="742" customHeight="1" spans="1:4">
      <c r="A742" s="153" t="s">
        <v>646</v>
      </c>
      <c r="B742" s="148">
        <v>100</v>
      </c>
      <c r="C742" s="148">
        <v>105</v>
      </c>
      <c r="D742" s="253">
        <f t="shared" si="39"/>
        <v>1.05</v>
      </c>
    </row>
    <row r="743" customHeight="1" spans="1:4">
      <c r="A743" s="153" t="s">
        <v>647</v>
      </c>
      <c r="B743" s="148"/>
      <c r="C743" s="148">
        <v>0</v>
      </c>
      <c r="D743" s="253"/>
    </row>
    <row r="744" customHeight="1" spans="1:4">
      <c r="A744" s="152" t="s">
        <v>648</v>
      </c>
      <c r="B744" s="148">
        <f>SUM(B745:B752)</f>
        <v>184</v>
      </c>
      <c r="C744" s="148">
        <f>SUM(C745:C752)</f>
        <v>183</v>
      </c>
      <c r="D744" s="253">
        <f t="shared" si="39"/>
        <v>0.994565217391304</v>
      </c>
    </row>
    <row r="745" customHeight="1" spans="1:4">
      <c r="A745" s="153" t="s">
        <v>115</v>
      </c>
      <c r="B745" s="148">
        <v>180</v>
      </c>
      <c r="C745" s="148">
        <v>180</v>
      </c>
      <c r="D745" s="253">
        <f t="shared" si="39"/>
        <v>1</v>
      </c>
    </row>
    <row r="746" customHeight="1" spans="1:4">
      <c r="A746" s="153" t="s">
        <v>116</v>
      </c>
      <c r="B746" s="148"/>
      <c r="C746" s="148">
        <v>0</v>
      </c>
      <c r="D746" s="253"/>
    </row>
    <row r="747" customHeight="1" spans="1:4">
      <c r="A747" s="153" t="s">
        <v>117</v>
      </c>
      <c r="B747" s="148"/>
      <c r="C747" s="148">
        <v>0</v>
      </c>
      <c r="D747" s="253"/>
    </row>
    <row r="748" customHeight="1" spans="1:4">
      <c r="A748" s="153" t="s">
        <v>156</v>
      </c>
      <c r="B748" s="148"/>
      <c r="C748" s="148">
        <v>0</v>
      </c>
      <c r="D748" s="253"/>
    </row>
    <row r="749" customHeight="1" spans="1:4">
      <c r="A749" s="153" t="s">
        <v>649</v>
      </c>
      <c r="B749" s="148">
        <v>4</v>
      </c>
      <c r="C749" s="148">
        <v>3</v>
      </c>
      <c r="D749" s="253">
        <f t="shared" si="39"/>
        <v>0.75</v>
      </c>
    </row>
    <row r="750" customHeight="1" spans="1:4">
      <c r="A750" s="153" t="s">
        <v>650</v>
      </c>
      <c r="B750" s="148"/>
      <c r="C750" s="148">
        <v>0</v>
      </c>
      <c r="D750" s="253"/>
    </row>
    <row r="751" customHeight="1" spans="1:4">
      <c r="A751" s="153" t="s">
        <v>124</v>
      </c>
      <c r="B751" s="148"/>
      <c r="C751" s="148">
        <v>0</v>
      </c>
      <c r="D751" s="253"/>
    </row>
    <row r="752" customHeight="1" spans="1:4">
      <c r="A752" s="153" t="s">
        <v>651</v>
      </c>
      <c r="B752" s="148"/>
      <c r="C752" s="148">
        <v>0</v>
      </c>
      <c r="D752" s="253"/>
    </row>
    <row r="753" customHeight="1" spans="1:4">
      <c r="A753" s="152" t="s">
        <v>652</v>
      </c>
      <c r="B753" s="148">
        <f>B754</f>
        <v>40</v>
      </c>
      <c r="C753" s="148">
        <f>C754</f>
        <v>38</v>
      </c>
      <c r="D753" s="253">
        <f t="shared" si="39"/>
        <v>0.95</v>
      </c>
    </row>
    <row r="754" customHeight="1" spans="1:4">
      <c r="A754" s="153" t="s">
        <v>653</v>
      </c>
      <c r="B754" s="148">
        <v>40</v>
      </c>
      <c r="C754" s="148">
        <v>38</v>
      </c>
      <c r="D754" s="253">
        <f t="shared" si="39"/>
        <v>0.95</v>
      </c>
    </row>
    <row r="755" customHeight="1" spans="1:4">
      <c r="A755" s="152" t="s">
        <v>654</v>
      </c>
      <c r="B755" s="148">
        <f>B756</f>
        <v>400</v>
      </c>
      <c r="C755" s="148">
        <f>C756</f>
        <v>438</v>
      </c>
      <c r="D755" s="253">
        <f t="shared" si="39"/>
        <v>1.095</v>
      </c>
    </row>
    <row r="756" customHeight="1" spans="1:4">
      <c r="A756" s="153" t="s">
        <v>655</v>
      </c>
      <c r="B756" s="148">
        <v>400</v>
      </c>
      <c r="C756" s="148">
        <v>438</v>
      </c>
      <c r="D756" s="253">
        <f t="shared" si="39"/>
        <v>1.095</v>
      </c>
    </row>
    <row r="757" customHeight="1" spans="1:4">
      <c r="A757" s="152" t="s">
        <v>86</v>
      </c>
      <c r="B757" s="254">
        <f>SUM(B758,B768,B772,B780,B785,B792,B798,B801,B804,B806,B808,B814,B816,B818,B833)</f>
        <v>5800</v>
      </c>
      <c r="C757" s="148">
        <f>SUM(C758,C768,C772,C780,C785,C792,C798,C801,C804,C806,C808,C814,C816,C818,C833)</f>
        <v>5801</v>
      </c>
      <c r="D757" s="253">
        <f t="shared" si="39"/>
        <v>1.0001724137931</v>
      </c>
    </row>
    <row r="758" customHeight="1" spans="1:4">
      <c r="A758" s="152" t="s">
        <v>656</v>
      </c>
      <c r="B758" s="148">
        <f>SUM(B759:B767)</f>
        <v>452</v>
      </c>
      <c r="C758" s="148">
        <f>SUM(C759:C767)</f>
        <v>479</v>
      </c>
      <c r="D758" s="253">
        <f t="shared" si="39"/>
        <v>1.05973451327434</v>
      </c>
    </row>
    <row r="759" customHeight="1" spans="1:4">
      <c r="A759" s="153" t="s">
        <v>115</v>
      </c>
      <c r="B759" s="148">
        <v>350</v>
      </c>
      <c r="C759" s="148">
        <v>339</v>
      </c>
      <c r="D759" s="253">
        <f t="shared" si="39"/>
        <v>0.968571428571429</v>
      </c>
    </row>
    <row r="760" customHeight="1" spans="1:4">
      <c r="A760" s="153" t="s">
        <v>116</v>
      </c>
      <c r="B760" s="148">
        <v>100</v>
      </c>
      <c r="C760" s="148">
        <v>138</v>
      </c>
      <c r="D760" s="253">
        <f t="shared" si="39"/>
        <v>1.38</v>
      </c>
    </row>
    <row r="761" customHeight="1" spans="1:4">
      <c r="A761" s="153" t="s">
        <v>117</v>
      </c>
      <c r="B761" s="148"/>
      <c r="C761" s="148">
        <v>0</v>
      </c>
      <c r="D761" s="253"/>
    </row>
    <row r="762" customHeight="1" spans="1:4">
      <c r="A762" s="153" t="s">
        <v>657</v>
      </c>
      <c r="B762" s="148">
        <v>2</v>
      </c>
      <c r="C762" s="148">
        <v>2</v>
      </c>
      <c r="D762" s="253">
        <f t="shared" si="39"/>
        <v>1</v>
      </c>
    </row>
    <row r="763" customHeight="1" spans="1:4">
      <c r="A763" s="153" t="s">
        <v>658</v>
      </c>
      <c r="B763" s="148"/>
      <c r="C763" s="148">
        <v>0</v>
      </c>
      <c r="D763" s="253"/>
    </row>
    <row r="764" customHeight="1" spans="1:4">
      <c r="A764" s="153" t="s">
        <v>659</v>
      </c>
      <c r="B764" s="148"/>
      <c r="C764" s="148">
        <v>0</v>
      </c>
      <c r="D764" s="253"/>
    </row>
    <row r="765" customHeight="1" spans="1:4">
      <c r="A765" s="153" t="s">
        <v>660</v>
      </c>
      <c r="B765" s="148"/>
      <c r="C765" s="148">
        <v>0</v>
      </c>
      <c r="D765" s="253"/>
    </row>
    <row r="766" customHeight="1" spans="1:4">
      <c r="A766" s="153" t="s">
        <v>661</v>
      </c>
      <c r="B766" s="148"/>
      <c r="C766" s="148">
        <v>0</v>
      </c>
      <c r="D766" s="253"/>
    </row>
    <row r="767" customHeight="1" spans="1:4">
      <c r="A767" s="153" t="s">
        <v>662</v>
      </c>
      <c r="B767" s="148"/>
      <c r="C767" s="148">
        <v>0</v>
      </c>
      <c r="D767" s="253"/>
    </row>
    <row r="768" customHeight="1" spans="1:4">
      <c r="A768" s="152" t="s">
        <v>663</v>
      </c>
      <c r="B768" s="148">
        <f>SUM(B769:B771)</f>
        <v>0</v>
      </c>
      <c r="C768" s="148">
        <f>SUM(C769:C771)</f>
        <v>0</v>
      </c>
      <c r="D768" s="253"/>
    </row>
    <row r="769" customHeight="1" spans="1:4">
      <c r="A769" s="153" t="s">
        <v>664</v>
      </c>
      <c r="B769" s="148"/>
      <c r="C769" s="148">
        <v>0</v>
      </c>
      <c r="D769" s="253"/>
    </row>
    <row r="770" customHeight="1" spans="1:4">
      <c r="A770" s="153" t="s">
        <v>665</v>
      </c>
      <c r="B770" s="148"/>
      <c r="C770" s="148">
        <v>0</v>
      </c>
      <c r="D770" s="253"/>
    </row>
    <row r="771" customHeight="1" spans="1:4">
      <c r="A771" s="153" t="s">
        <v>666</v>
      </c>
      <c r="B771" s="148"/>
      <c r="C771" s="148">
        <v>0</v>
      </c>
      <c r="D771" s="253"/>
    </row>
    <row r="772" customHeight="1" spans="1:4">
      <c r="A772" s="152" t="s">
        <v>667</v>
      </c>
      <c r="B772" s="148">
        <f>SUM(B773:B779)</f>
        <v>768</v>
      </c>
      <c r="C772" s="148">
        <f>SUM(C773:C779)</f>
        <v>799</v>
      </c>
      <c r="D772" s="253">
        <f t="shared" si="39"/>
        <v>1.04036458333333</v>
      </c>
    </row>
    <row r="773" customHeight="1" spans="1:4">
      <c r="A773" s="153" t="s">
        <v>668</v>
      </c>
      <c r="B773" s="148">
        <v>700</v>
      </c>
      <c r="C773" s="148">
        <v>732</v>
      </c>
      <c r="D773" s="253">
        <f t="shared" si="39"/>
        <v>1.04571428571429</v>
      </c>
    </row>
    <row r="774" customHeight="1" spans="1:4">
      <c r="A774" s="153" t="s">
        <v>669</v>
      </c>
      <c r="B774" s="148">
        <v>68</v>
      </c>
      <c r="C774" s="148">
        <v>67</v>
      </c>
      <c r="D774" s="253">
        <f t="shared" si="39"/>
        <v>0.985294117647059</v>
      </c>
    </row>
    <row r="775" customHeight="1" spans="1:4">
      <c r="A775" s="153" t="s">
        <v>670</v>
      </c>
      <c r="B775" s="148"/>
      <c r="C775" s="148">
        <v>0</v>
      </c>
      <c r="D775" s="253"/>
    </row>
    <row r="776" customHeight="1" spans="1:4">
      <c r="A776" s="153" t="s">
        <v>671</v>
      </c>
      <c r="B776" s="148"/>
      <c r="C776" s="148">
        <v>0</v>
      </c>
      <c r="D776" s="253"/>
    </row>
    <row r="777" customHeight="1" spans="1:4">
      <c r="A777" s="153" t="s">
        <v>672</v>
      </c>
      <c r="B777" s="148"/>
      <c r="C777" s="148">
        <v>0</v>
      </c>
      <c r="D777" s="253"/>
    </row>
    <row r="778" customHeight="1" spans="1:4">
      <c r="A778" s="153" t="s">
        <v>673</v>
      </c>
      <c r="B778" s="148"/>
      <c r="C778" s="148">
        <v>0</v>
      </c>
      <c r="D778" s="253"/>
    </row>
    <row r="779" customHeight="1" spans="1:4">
      <c r="A779" s="153" t="s">
        <v>674</v>
      </c>
      <c r="B779" s="148"/>
      <c r="C779" s="148">
        <v>0</v>
      </c>
      <c r="D779" s="253"/>
    </row>
    <row r="780" customHeight="1" spans="1:4">
      <c r="A780" s="152" t="s">
        <v>675</v>
      </c>
      <c r="B780" s="148">
        <f>SUM(B781:B784)</f>
        <v>0</v>
      </c>
      <c r="C780" s="148">
        <f>SUM(C781:C784)</f>
        <v>0</v>
      </c>
      <c r="D780" s="253"/>
    </row>
    <row r="781" customHeight="1" spans="1:4">
      <c r="A781" s="153" t="s">
        <v>676</v>
      </c>
      <c r="B781" s="148"/>
      <c r="C781" s="148">
        <v>0</v>
      </c>
      <c r="D781" s="253"/>
    </row>
    <row r="782" customHeight="1" spans="1:4">
      <c r="A782" s="153" t="s">
        <v>677</v>
      </c>
      <c r="B782" s="148"/>
      <c r="C782" s="148">
        <v>0</v>
      </c>
      <c r="D782" s="253"/>
    </row>
    <row r="783" customHeight="1" spans="1:4">
      <c r="A783" s="153" t="s">
        <v>678</v>
      </c>
      <c r="B783" s="148"/>
      <c r="C783" s="148">
        <v>0</v>
      </c>
      <c r="D783" s="253"/>
    </row>
    <row r="784" customHeight="1" spans="1:4">
      <c r="A784" s="153" t="s">
        <v>679</v>
      </c>
      <c r="B784" s="148"/>
      <c r="C784" s="148">
        <v>0</v>
      </c>
      <c r="D784" s="253"/>
    </row>
    <row r="785" customHeight="1" spans="1:4">
      <c r="A785" s="152" t="s">
        <v>680</v>
      </c>
      <c r="B785" s="148">
        <f>SUM(B786:B791)</f>
        <v>0</v>
      </c>
      <c r="C785" s="148">
        <f>SUM(C786:C791)</f>
        <v>0</v>
      </c>
      <c r="D785" s="253"/>
    </row>
    <row r="786" customHeight="1" spans="1:4">
      <c r="A786" s="153" t="s">
        <v>681</v>
      </c>
      <c r="B786" s="148"/>
      <c r="C786" s="148">
        <v>0</v>
      </c>
      <c r="D786" s="253"/>
    </row>
    <row r="787" customHeight="1" spans="1:4">
      <c r="A787" s="153" t="s">
        <v>682</v>
      </c>
      <c r="B787" s="148"/>
      <c r="C787" s="148">
        <v>0</v>
      </c>
      <c r="D787" s="253"/>
    </row>
    <row r="788" customHeight="1" spans="1:4">
      <c r="A788" s="153" t="s">
        <v>683</v>
      </c>
      <c r="B788" s="148"/>
      <c r="C788" s="148">
        <v>0</v>
      </c>
      <c r="D788" s="253"/>
    </row>
    <row r="789" customHeight="1" spans="1:4">
      <c r="A789" s="153" t="s">
        <v>684</v>
      </c>
      <c r="B789" s="148"/>
      <c r="C789" s="148">
        <v>0</v>
      </c>
      <c r="D789" s="253"/>
    </row>
    <row r="790" customHeight="1" spans="1:4">
      <c r="A790" s="153" t="s">
        <v>685</v>
      </c>
      <c r="B790" s="148"/>
      <c r="C790" s="148">
        <v>0</v>
      </c>
      <c r="D790" s="253"/>
    </row>
    <row r="791" customHeight="1" spans="1:4">
      <c r="A791" s="153" t="s">
        <v>686</v>
      </c>
      <c r="B791" s="148"/>
      <c r="C791" s="148">
        <v>0</v>
      </c>
      <c r="D791" s="253"/>
    </row>
    <row r="792" customHeight="1" spans="1:4">
      <c r="A792" s="152" t="s">
        <v>687</v>
      </c>
      <c r="B792" s="148">
        <f>SUM(B793:B797)</f>
        <v>0</v>
      </c>
      <c r="C792" s="148">
        <f>SUM(C793:C797)</f>
        <v>0</v>
      </c>
      <c r="D792" s="253"/>
    </row>
    <row r="793" customHeight="1" spans="1:4">
      <c r="A793" s="153" t="s">
        <v>688</v>
      </c>
      <c r="B793" s="148"/>
      <c r="C793" s="148">
        <v>0</v>
      </c>
      <c r="D793" s="253"/>
    </row>
    <row r="794" customHeight="1" spans="1:4">
      <c r="A794" s="153" t="s">
        <v>689</v>
      </c>
      <c r="B794" s="148"/>
      <c r="C794" s="148">
        <v>0</v>
      </c>
      <c r="D794" s="253"/>
    </row>
    <row r="795" customHeight="1" spans="1:4">
      <c r="A795" s="153" t="s">
        <v>690</v>
      </c>
      <c r="B795" s="148"/>
      <c r="C795" s="148">
        <v>0</v>
      </c>
      <c r="D795" s="253"/>
    </row>
    <row r="796" customHeight="1" spans="1:4">
      <c r="A796" s="153" t="s">
        <v>691</v>
      </c>
      <c r="B796" s="148"/>
      <c r="C796" s="148">
        <v>0</v>
      </c>
      <c r="D796" s="253"/>
    </row>
    <row r="797" customHeight="1" spans="1:4">
      <c r="A797" s="153" t="s">
        <v>692</v>
      </c>
      <c r="B797" s="148"/>
      <c r="C797" s="148">
        <v>0</v>
      </c>
      <c r="D797" s="253"/>
    </row>
    <row r="798" customHeight="1" spans="1:4">
      <c r="A798" s="152" t="s">
        <v>693</v>
      </c>
      <c r="B798" s="148">
        <f>SUM(B799:B800)</f>
        <v>0</v>
      </c>
      <c r="C798" s="148">
        <f>SUM(C799:C800)</f>
        <v>0</v>
      </c>
      <c r="D798" s="253"/>
    </row>
    <row r="799" customHeight="1" spans="1:4">
      <c r="A799" s="153" t="s">
        <v>694</v>
      </c>
      <c r="B799" s="148"/>
      <c r="C799" s="148">
        <v>0</v>
      </c>
      <c r="D799" s="253"/>
    </row>
    <row r="800" customHeight="1" spans="1:4">
      <c r="A800" s="153" t="s">
        <v>695</v>
      </c>
      <c r="B800" s="148"/>
      <c r="C800" s="148">
        <v>0</v>
      </c>
      <c r="D800" s="253"/>
    </row>
    <row r="801" customHeight="1" spans="1:4">
      <c r="A801" s="152" t="s">
        <v>696</v>
      </c>
      <c r="B801" s="148">
        <f>SUM(B802:B803)</f>
        <v>0</v>
      </c>
      <c r="C801" s="148">
        <f>SUM(C802:C803)</f>
        <v>0</v>
      </c>
      <c r="D801" s="253"/>
    </row>
    <row r="802" customHeight="1" spans="1:4">
      <c r="A802" s="153" t="s">
        <v>697</v>
      </c>
      <c r="B802" s="148"/>
      <c r="C802" s="148">
        <v>0</v>
      </c>
      <c r="D802" s="253"/>
    </row>
    <row r="803" customHeight="1" spans="1:4">
      <c r="A803" s="153" t="s">
        <v>698</v>
      </c>
      <c r="B803" s="148"/>
      <c r="C803" s="148">
        <v>0</v>
      </c>
      <c r="D803" s="253"/>
    </row>
    <row r="804" customHeight="1" spans="1:4">
      <c r="A804" s="152" t="s">
        <v>699</v>
      </c>
      <c r="B804" s="148">
        <f>B805</f>
        <v>0</v>
      </c>
      <c r="C804" s="148">
        <f>C805</f>
        <v>0</v>
      </c>
      <c r="D804" s="253"/>
    </row>
    <row r="805" customHeight="1" spans="1:4">
      <c r="A805" s="153" t="s">
        <v>700</v>
      </c>
      <c r="B805" s="148"/>
      <c r="C805" s="148">
        <v>0</v>
      </c>
      <c r="D805" s="253"/>
    </row>
    <row r="806" customHeight="1" spans="1:4">
      <c r="A806" s="152" t="s">
        <v>701</v>
      </c>
      <c r="B806" s="148">
        <f>B807</f>
        <v>0</v>
      </c>
      <c r="C806" s="148">
        <f>C807</f>
        <v>0</v>
      </c>
      <c r="D806" s="253"/>
    </row>
    <row r="807" customHeight="1" spans="1:4">
      <c r="A807" s="153" t="s">
        <v>702</v>
      </c>
      <c r="B807" s="148"/>
      <c r="C807" s="148">
        <v>0</v>
      </c>
      <c r="D807" s="253"/>
    </row>
    <row r="808" customHeight="1" spans="1:4">
      <c r="A808" s="152" t="s">
        <v>703</v>
      </c>
      <c r="B808" s="148">
        <f>SUM(B809:B813)</f>
        <v>780</v>
      </c>
      <c r="C808" s="148">
        <f>SUM(C809:C813)</f>
        <v>801</v>
      </c>
      <c r="D808" s="253">
        <f t="shared" ref="D808:D810" si="40">C808/B808</f>
        <v>1.02692307692308</v>
      </c>
    </row>
    <row r="809" customHeight="1" spans="1:4">
      <c r="A809" s="153" t="s">
        <v>704</v>
      </c>
      <c r="B809" s="148">
        <v>300</v>
      </c>
      <c r="C809" s="148">
        <v>294</v>
      </c>
      <c r="D809" s="253">
        <f t="shared" si="40"/>
        <v>0.98</v>
      </c>
    </row>
    <row r="810" customHeight="1" spans="1:4">
      <c r="A810" s="153" t="s">
        <v>705</v>
      </c>
      <c r="B810" s="148">
        <v>400</v>
      </c>
      <c r="C810" s="148">
        <v>427</v>
      </c>
      <c r="D810" s="253">
        <f t="shared" si="40"/>
        <v>1.0675</v>
      </c>
    </row>
    <row r="811" customHeight="1" spans="1:4">
      <c r="A811" s="153" t="s">
        <v>706</v>
      </c>
      <c r="B811" s="148"/>
      <c r="C811" s="148">
        <v>0</v>
      </c>
      <c r="D811" s="253"/>
    </row>
    <row r="812" customHeight="1" spans="1:4">
      <c r="A812" s="153" t="s">
        <v>707</v>
      </c>
      <c r="B812" s="148"/>
      <c r="C812" s="148">
        <v>0</v>
      </c>
      <c r="D812" s="253"/>
    </row>
    <row r="813" customHeight="1" spans="1:4">
      <c r="A813" s="153" t="s">
        <v>708</v>
      </c>
      <c r="B813" s="148">
        <v>80</v>
      </c>
      <c r="C813" s="148">
        <v>80</v>
      </c>
      <c r="D813" s="253">
        <f>C813/B813</f>
        <v>1</v>
      </c>
    </row>
    <row r="814" customHeight="1" spans="1:4">
      <c r="A814" s="152" t="s">
        <v>709</v>
      </c>
      <c r="B814" s="148">
        <f>B815</f>
        <v>0</v>
      </c>
      <c r="C814" s="148">
        <f>C815</f>
        <v>0</v>
      </c>
      <c r="D814" s="253"/>
    </row>
    <row r="815" customHeight="1" spans="1:4">
      <c r="A815" s="153" t="s">
        <v>710</v>
      </c>
      <c r="B815" s="148"/>
      <c r="C815" s="148">
        <v>0</v>
      </c>
      <c r="D815" s="253"/>
    </row>
    <row r="816" customHeight="1" spans="1:4">
      <c r="A816" s="152" t="s">
        <v>711</v>
      </c>
      <c r="B816" s="148">
        <f>B817</f>
        <v>0</v>
      </c>
      <c r="C816" s="148">
        <f>C817</f>
        <v>0</v>
      </c>
      <c r="D816" s="253"/>
    </row>
    <row r="817" customHeight="1" spans="1:4">
      <c r="A817" s="153" t="s">
        <v>712</v>
      </c>
      <c r="B817" s="148"/>
      <c r="C817" s="148">
        <v>0</v>
      </c>
      <c r="D817" s="253"/>
    </row>
    <row r="818" customHeight="1" spans="1:4">
      <c r="A818" s="152" t="s">
        <v>713</v>
      </c>
      <c r="B818" s="148">
        <f>SUM(B819:B832)</f>
        <v>0</v>
      </c>
      <c r="C818" s="148">
        <f>SUM(C819:C832)</f>
        <v>0</v>
      </c>
      <c r="D818" s="253"/>
    </row>
    <row r="819" customHeight="1" spans="1:4">
      <c r="A819" s="153" t="s">
        <v>115</v>
      </c>
      <c r="B819" s="148"/>
      <c r="C819" s="148">
        <v>0</v>
      </c>
      <c r="D819" s="253"/>
    </row>
    <row r="820" customHeight="1" spans="1:4">
      <c r="A820" s="153" t="s">
        <v>116</v>
      </c>
      <c r="B820" s="148"/>
      <c r="C820" s="148">
        <v>0</v>
      </c>
      <c r="D820" s="253"/>
    </row>
    <row r="821" customHeight="1" spans="1:4">
      <c r="A821" s="153" t="s">
        <v>117</v>
      </c>
      <c r="B821" s="148"/>
      <c r="C821" s="148">
        <v>0</v>
      </c>
      <c r="D821" s="253"/>
    </row>
    <row r="822" customHeight="1" spans="1:4">
      <c r="A822" s="153" t="s">
        <v>714</v>
      </c>
      <c r="B822" s="148"/>
      <c r="C822" s="148">
        <v>0</v>
      </c>
      <c r="D822" s="253"/>
    </row>
    <row r="823" customHeight="1" spans="1:4">
      <c r="A823" s="153" t="s">
        <v>715</v>
      </c>
      <c r="B823" s="148"/>
      <c r="C823" s="148">
        <v>0</v>
      </c>
      <c r="D823" s="253"/>
    </row>
    <row r="824" customHeight="1" spans="1:4">
      <c r="A824" s="153" t="s">
        <v>716</v>
      </c>
      <c r="B824" s="148"/>
      <c r="C824" s="148">
        <v>0</v>
      </c>
      <c r="D824" s="253"/>
    </row>
    <row r="825" customHeight="1" spans="1:4">
      <c r="A825" s="153" t="s">
        <v>717</v>
      </c>
      <c r="B825" s="148"/>
      <c r="C825" s="148">
        <v>0</v>
      </c>
      <c r="D825" s="253"/>
    </row>
    <row r="826" customHeight="1" spans="1:4">
      <c r="A826" s="153" t="s">
        <v>718</v>
      </c>
      <c r="B826" s="148"/>
      <c r="C826" s="148">
        <v>0</v>
      </c>
      <c r="D826" s="253"/>
    </row>
    <row r="827" customHeight="1" spans="1:4">
      <c r="A827" s="153" t="s">
        <v>719</v>
      </c>
      <c r="B827" s="148"/>
      <c r="C827" s="148">
        <v>0</v>
      </c>
      <c r="D827" s="253"/>
    </row>
    <row r="828" customHeight="1" spans="1:4">
      <c r="A828" s="153" t="s">
        <v>720</v>
      </c>
      <c r="B828" s="148"/>
      <c r="C828" s="148">
        <v>0</v>
      </c>
      <c r="D828" s="253"/>
    </row>
    <row r="829" customHeight="1" spans="1:4">
      <c r="A829" s="153" t="s">
        <v>156</v>
      </c>
      <c r="B829" s="148"/>
      <c r="C829" s="148">
        <v>0</v>
      </c>
      <c r="D829" s="253"/>
    </row>
    <row r="830" customHeight="1" spans="1:4">
      <c r="A830" s="153" t="s">
        <v>721</v>
      </c>
      <c r="B830" s="148"/>
      <c r="C830" s="148">
        <v>0</v>
      </c>
      <c r="D830" s="253"/>
    </row>
    <row r="831" customHeight="1" spans="1:4">
      <c r="A831" s="153" t="s">
        <v>124</v>
      </c>
      <c r="B831" s="148"/>
      <c r="C831" s="148">
        <v>0</v>
      </c>
      <c r="D831" s="253"/>
    </row>
    <row r="832" customHeight="1" spans="1:4">
      <c r="A832" s="153" t="s">
        <v>722</v>
      </c>
      <c r="B832" s="148"/>
      <c r="C832" s="148">
        <v>0</v>
      </c>
      <c r="D832" s="253"/>
    </row>
    <row r="833" customHeight="1" spans="1:4">
      <c r="A833" s="152" t="s">
        <v>723</v>
      </c>
      <c r="B833" s="148">
        <f>B834</f>
        <v>3800</v>
      </c>
      <c r="C833" s="148">
        <f>C834</f>
        <v>3722</v>
      </c>
      <c r="D833" s="253">
        <f t="shared" ref="D833:D838" si="41">C833/B833</f>
        <v>0.979473684210526</v>
      </c>
    </row>
    <row r="834" customHeight="1" spans="1:4">
      <c r="A834" s="153" t="s">
        <v>724</v>
      </c>
      <c r="B834" s="148">
        <v>3800</v>
      </c>
      <c r="C834" s="148">
        <v>3722</v>
      </c>
      <c r="D834" s="253">
        <f t="shared" si="41"/>
        <v>0.979473684210526</v>
      </c>
    </row>
    <row r="835" customHeight="1" spans="1:4">
      <c r="A835" s="152" t="s">
        <v>87</v>
      </c>
      <c r="B835" s="254">
        <f>SUM(B836,B847,B849,B852,B854,B856)</f>
        <v>43000</v>
      </c>
      <c r="C835" s="148">
        <f>SUM(C836,C847,C849,C852,C854,C856)</f>
        <v>43080</v>
      </c>
      <c r="D835" s="253">
        <f t="shared" si="41"/>
        <v>1.00186046511628</v>
      </c>
    </row>
    <row r="836" customHeight="1" spans="1:4">
      <c r="A836" s="152" t="s">
        <v>725</v>
      </c>
      <c r="B836" s="148">
        <f>SUM(B837:B846)</f>
        <v>19000</v>
      </c>
      <c r="C836" s="148">
        <f>SUM(C837:C846)</f>
        <v>18957</v>
      </c>
      <c r="D836" s="253">
        <f t="shared" si="41"/>
        <v>0.997736842105263</v>
      </c>
    </row>
    <row r="837" customHeight="1" spans="1:4">
      <c r="A837" s="153" t="s">
        <v>115</v>
      </c>
      <c r="B837" s="148">
        <v>9700</v>
      </c>
      <c r="C837" s="148">
        <v>9673</v>
      </c>
      <c r="D837" s="253">
        <f t="shared" si="41"/>
        <v>0.997216494845361</v>
      </c>
    </row>
    <row r="838" customHeight="1" spans="1:4">
      <c r="A838" s="153" t="s">
        <v>116</v>
      </c>
      <c r="B838" s="148">
        <v>2000</v>
      </c>
      <c r="C838" s="148">
        <v>2008</v>
      </c>
      <c r="D838" s="253">
        <f t="shared" si="41"/>
        <v>1.004</v>
      </c>
    </row>
    <row r="839" customHeight="1" spans="1:4">
      <c r="A839" s="153" t="s">
        <v>117</v>
      </c>
      <c r="B839" s="148"/>
      <c r="C839" s="148">
        <v>0</v>
      </c>
      <c r="D839" s="253"/>
    </row>
    <row r="840" customHeight="1" spans="1:4">
      <c r="A840" s="153" t="s">
        <v>726</v>
      </c>
      <c r="B840" s="148">
        <v>1100</v>
      </c>
      <c r="C840" s="148">
        <v>1058</v>
      </c>
      <c r="D840" s="253">
        <f>C840/B840</f>
        <v>0.961818181818182</v>
      </c>
    </row>
    <row r="841" customHeight="1" spans="1:4">
      <c r="A841" s="153" t="s">
        <v>727</v>
      </c>
      <c r="B841" s="148"/>
      <c r="C841" s="148">
        <v>0</v>
      </c>
      <c r="D841" s="253"/>
    </row>
    <row r="842" customHeight="1" spans="1:4">
      <c r="A842" s="153" t="s">
        <v>728</v>
      </c>
      <c r="B842" s="148"/>
      <c r="C842" s="148">
        <v>0</v>
      </c>
      <c r="D842" s="253"/>
    </row>
    <row r="843" customHeight="1" spans="1:4">
      <c r="A843" s="153" t="s">
        <v>729</v>
      </c>
      <c r="B843" s="148"/>
      <c r="C843" s="148">
        <v>0</v>
      </c>
      <c r="D843" s="253"/>
    </row>
    <row r="844" customHeight="1" spans="1:4">
      <c r="A844" s="153" t="s">
        <v>730</v>
      </c>
      <c r="B844" s="148"/>
      <c r="C844" s="148">
        <v>0</v>
      </c>
      <c r="D844" s="253"/>
    </row>
    <row r="845" customHeight="1" spans="1:4">
      <c r="A845" s="153" t="s">
        <v>731</v>
      </c>
      <c r="B845" s="148"/>
      <c r="C845" s="148">
        <v>0</v>
      </c>
      <c r="D845" s="253"/>
    </row>
    <row r="846" customHeight="1" spans="1:4">
      <c r="A846" s="153" t="s">
        <v>732</v>
      </c>
      <c r="B846" s="148">
        <v>6200</v>
      </c>
      <c r="C846" s="148">
        <v>6218</v>
      </c>
      <c r="D846" s="253">
        <f>C846/B846</f>
        <v>1.00290322580645</v>
      </c>
    </row>
    <row r="847" customHeight="1" spans="1:4">
      <c r="A847" s="152" t="s">
        <v>733</v>
      </c>
      <c r="B847" s="148">
        <f>B848</f>
        <v>0</v>
      </c>
      <c r="C847" s="148">
        <f>C848</f>
        <v>0</v>
      </c>
      <c r="D847" s="253"/>
    </row>
    <row r="848" customHeight="1" spans="1:4">
      <c r="A848" s="153" t="s">
        <v>734</v>
      </c>
      <c r="B848" s="148"/>
      <c r="C848" s="148">
        <v>0</v>
      </c>
      <c r="D848" s="253"/>
    </row>
    <row r="849" customHeight="1" spans="1:4">
      <c r="A849" s="152" t="s">
        <v>735</v>
      </c>
      <c r="B849" s="148">
        <f>SUM(B850:B851)</f>
        <v>900</v>
      </c>
      <c r="C849" s="148">
        <f>SUM(C850:C851)</f>
        <v>951</v>
      </c>
      <c r="D849" s="253">
        <f>C849/B849</f>
        <v>1.05666666666667</v>
      </c>
    </row>
    <row r="850" customHeight="1" spans="1:4">
      <c r="A850" s="153" t="s">
        <v>736</v>
      </c>
      <c r="B850" s="148"/>
      <c r="C850" s="148">
        <v>0</v>
      </c>
      <c r="D850" s="253"/>
    </row>
    <row r="851" customHeight="1" spans="1:4">
      <c r="A851" s="153" t="s">
        <v>737</v>
      </c>
      <c r="B851" s="148">
        <v>900</v>
      </c>
      <c r="C851" s="148">
        <v>951</v>
      </c>
      <c r="D851" s="253">
        <f t="shared" ref="D851:D858" si="42">C851/B851</f>
        <v>1.05666666666667</v>
      </c>
    </row>
    <row r="852" customHeight="1" spans="1:4">
      <c r="A852" s="152" t="s">
        <v>738</v>
      </c>
      <c r="B852" s="148">
        <f t="shared" ref="B852:B856" si="43">B853</f>
        <v>18600</v>
      </c>
      <c r="C852" s="148">
        <f t="shared" ref="C852:C856" si="44">C853</f>
        <v>18629</v>
      </c>
      <c r="D852" s="253">
        <f t="shared" si="42"/>
        <v>1.00155913978495</v>
      </c>
    </row>
    <row r="853" customHeight="1" spans="1:4">
      <c r="A853" s="153" t="s">
        <v>739</v>
      </c>
      <c r="B853" s="148">
        <v>18600</v>
      </c>
      <c r="C853" s="148">
        <v>18629</v>
      </c>
      <c r="D853" s="253">
        <f t="shared" si="42"/>
        <v>1.00155913978495</v>
      </c>
    </row>
    <row r="854" customHeight="1" spans="1:4">
      <c r="A854" s="152" t="s">
        <v>740</v>
      </c>
      <c r="B854" s="148">
        <f t="shared" si="43"/>
        <v>400</v>
      </c>
      <c r="C854" s="148">
        <f t="shared" si="44"/>
        <v>417</v>
      </c>
      <c r="D854" s="253">
        <f t="shared" si="42"/>
        <v>1.0425</v>
      </c>
    </row>
    <row r="855" customHeight="1" spans="1:4">
      <c r="A855" s="153" t="s">
        <v>741</v>
      </c>
      <c r="B855" s="148">
        <v>400</v>
      </c>
      <c r="C855" s="148">
        <v>417</v>
      </c>
      <c r="D855" s="253">
        <f t="shared" si="42"/>
        <v>1.0425</v>
      </c>
    </row>
    <row r="856" customHeight="1" spans="1:4">
      <c r="A856" s="152" t="s">
        <v>742</v>
      </c>
      <c r="B856" s="148">
        <f t="shared" si="43"/>
        <v>4100</v>
      </c>
      <c r="C856" s="148">
        <f t="shared" si="44"/>
        <v>4126</v>
      </c>
      <c r="D856" s="253">
        <f t="shared" si="42"/>
        <v>1.00634146341463</v>
      </c>
    </row>
    <row r="857" customHeight="1" spans="1:4">
      <c r="A857" s="153" t="s">
        <v>743</v>
      </c>
      <c r="B857" s="148">
        <v>4100</v>
      </c>
      <c r="C857" s="148">
        <v>4126</v>
      </c>
      <c r="D857" s="253">
        <f t="shared" si="42"/>
        <v>1.00634146341463</v>
      </c>
    </row>
    <row r="858" customHeight="1" spans="1:4">
      <c r="A858" s="152" t="s">
        <v>88</v>
      </c>
      <c r="B858" s="148">
        <f>SUM(B859,B885,B910,B938,B949,B956,B963,B966)</f>
        <v>35</v>
      </c>
      <c r="C858" s="148">
        <f>SUM(C859,C885,C910,C938,C949,C956,C963,C966)</f>
        <v>33</v>
      </c>
      <c r="D858" s="253">
        <f t="shared" si="42"/>
        <v>0.942857142857143</v>
      </c>
    </row>
    <row r="859" customHeight="1" spans="1:4">
      <c r="A859" s="152" t="s">
        <v>744</v>
      </c>
      <c r="B859" s="148">
        <f>SUM(B860:B884)</f>
        <v>0</v>
      </c>
      <c r="C859" s="148">
        <f>SUM(C860:C884)</f>
        <v>0</v>
      </c>
      <c r="D859" s="253"/>
    </row>
    <row r="860" customHeight="1" spans="1:4">
      <c r="A860" s="153" t="s">
        <v>115</v>
      </c>
      <c r="B860" s="148"/>
      <c r="C860" s="148">
        <v>0</v>
      </c>
      <c r="D860" s="253"/>
    </row>
    <row r="861" customHeight="1" spans="1:4">
      <c r="A861" s="153" t="s">
        <v>116</v>
      </c>
      <c r="B861" s="148"/>
      <c r="C861" s="148">
        <v>0</v>
      </c>
      <c r="D861" s="253"/>
    </row>
    <row r="862" customHeight="1" spans="1:4">
      <c r="A862" s="153" t="s">
        <v>117</v>
      </c>
      <c r="B862" s="148"/>
      <c r="C862" s="148">
        <v>0</v>
      </c>
      <c r="D862" s="253"/>
    </row>
    <row r="863" customHeight="1" spans="1:4">
      <c r="A863" s="153" t="s">
        <v>124</v>
      </c>
      <c r="B863" s="148"/>
      <c r="C863" s="148">
        <v>0</v>
      </c>
      <c r="D863" s="253"/>
    </row>
    <row r="864" customHeight="1" spans="1:4">
      <c r="A864" s="153" t="s">
        <v>745</v>
      </c>
      <c r="B864" s="148"/>
      <c r="C864" s="148">
        <v>0</v>
      </c>
      <c r="D864" s="253"/>
    </row>
    <row r="865" customHeight="1" spans="1:4">
      <c r="A865" s="153" t="s">
        <v>746</v>
      </c>
      <c r="B865" s="148"/>
      <c r="C865" s="148">
        <v>0</v>
      </c>
      <c r="D865" s="253"/>
    </row>
    <row r="866" customHeight="1" spans="1:4">
      <c r="A866" s="153" t="s">
        <v>747</v>
      </c>
      <c r="B866" s="148"/>
      <c r="C866" s="148">
        <v>0</v>
      </c>
      <c r="D866" s="253"/>
    </row>
    <row r="867" customHeight="1" spans="1:4">
      <c r="A867" s="153" t="s">
        <v>748</v>
      </c>
      <c r="B867" s="148"/>
      <c r="C867" s="148">
        <v>0</v>
      </c>
      <c r="D867" s="253"/>
    </row>
    <row r="868" customHeight="1" spans="1:4">
      <c r="A868" s="153" t="s">
        <v>749</v>
      </c>
      <c r="B868" s="148"/>
      <c r="C868" s="148">
        <v>0</v>
      </c>
      <c r="D868" s="253"/>
    </row>
    <row r="869" customHeight="1" spans="1:4">
      <c r="A869" s="153" t="s">
        <v>750</v>
      </c>
      <c r="B869" s="148"/>
      <c r="C869" s="148">
        <v>0</v>
      </c>
      <c r="D869" s="253"/>
    </row>
    <row r="870" customHeight="1" spans="1:4">
      <c r="A870" s="153" t="s">
        <v>751</v>
      </c>
      <c r="B870" s="148"/>
      <c r="C870" s="148">
        <v>0</v>
      </c>
      <c r="D870" s="253"/>
    </row>
    <row r="871" customHeight="1" spans="1:4">
      <c r="A871" s="153" t="s">
        <v>752</v>
      </c>
      <c r="B871" s="148"/>
      <c r="C871" s="148">
        <v>0</v>
      </c>
      <c r="D871" s="253"/>
    </row>
    <row r="872" customHeight="1" spans="1:4">
      <c r="A872" s="153" t="s">
        <v>753</v>
      </c>
      <c r="B872" s="148"/>
      <c r="C872" s="148">
        <v>0</v>
      </c>
      <c r="D872" s="253"/>
    </row>
    <row r="873" customHeight="1" spans="1:4">
      <c r="A873" s="153" t="s">
        <v>754</v>
      </c>
      <c r="B873" s="148"/>
      <c r="C873" s="148">
        <v>0</v>
      </c>
      <c r="D873" s="253"/>
    </row>
    <row r="874" customHeight="1" spans="1:4">
      <c r="A874" s="153" t="s">
        <v>755</v>
      </c>
      <c r="B874" s="148"/>
      <c r="C874" s="148">
        <v>0</v>
      </c>
      <c r="D874" s="253"/>
    </row>
    <row r="875" customHeight="1" spans="1:4">
      <c r="A875" s="153" t="s">
        <v>756</v>
      </c>
      <c r="B875" s="148"/>
      <c r="C875" s="148">
        <v>0</v>
      </c>
      <c r="D875" s="253"/>
    </row>
    <row r="876" customHeight="1" spans="1:4">
      <c r="A876" s="153" t="s">
        <v>757</v>
      </c>
      <c r="B876" s="148"/>
      <c r="C876" s="148">
        <v>0</v>
      </c>
      <c r="D876" s="253"/>
    </row>
    <row r="877" customHeight="1" spans="1:4">
      <c r="A877" s="153" t="s">
        <v>758</v>
      </c>
      <c r="B877" s="148"/>
      <c r="C877" s="148">
        <v>0</v>
      </c>
      <c r="D877" s="253"/>
    </row>
    <row r="878" customHeight="1" spans="1:4">
      <c r="A878" s="153" t="s">
        <v>759</v>
      </c>
      <c r="B878" s="148"/>
      <c r="C878" s="148">
        <v>0</v>
      </c>
      <c r="D878" s="253"/>
    </row>
    <row r="879" customHeight="1" spans="1:4">
      <c r="A879" s="153" t="s">
        <v>760</v>
      </c>
      <c r="B879" s="148"/>
      <c r="C879" s="148">
        <v>0</v>
      </c>
      <c r="D879" s="253"/>
    </row>
    <row r="880" customHeight="1" spans="1:4">
      <c r="A880" s="153" t="s">
        <v>761</v>
      </c>
      <c r="B880" s="148"/>
      <c r="C880" s="148">
        <v>0</v>
      </c>
      <c r="D880" s="253"/>
    </row>
    <row r="881" customHeight="1" spans="1:4">
      <c r="A881" s="153" t="s">
        <v>762</v>
      </c>
      <c r="B881" s="148"/>
      <c r="C881" s="148">
        <v>0</v>
      </c>
      <c r="D881" s="253"/>
    </row>
    <row r="882" customHeight="1" spans="1:4">
      <c r="A882" s="153" t="s">
        <v>763</v>
      </c>
      <c r="B882" s="148"/>
      <c r="C882" s="148">
        <v>0</v>
      </c>
      <c r="D882" s="253"/>
    </row>
    <row r="883" customHeight="1" spans="1:4">
      <c r="A883" s="153" t="s">
        <v>764</v>
      </c>
      <c r="B883" s="148"/>
      <c r="C883" s="148">
        <v>0</v>
      </c>
      <c r="D883" s="253"/>
    </row>
    <row r="884" customHeight="1" spans="1:4">
      <c r="A884" s="153" t="s">
        <v>765</v>
      </c>
      <c r="B884" s="148"/>
      <c r="C884" s="148">
        <v>0</v>
      </c>
      <c r="D884" s="253"/>
    </row>
    <row r="885" customHeight="1" spans="1:4">
      <c r="A885" s="152" t="s">
        <v>766</v>
      </c>
      <c r="B885" s="148">
        <f>SUM(B886:B909)</f>
        <v>0</v>
      </c>
      <c r="C885" s="148">
        <f>SUM(C886:C909)</f>
        <v>0</v>
      </c>
      <c r="D885" s="253"/>
    </row>
    <row r="886" customHeight="1" spans="1:4">
      <c r="A886" s="153" t="s">
        <v>115</v>
      </c>
      <c r="B886" s="148"/>
      <c r="C886" s="148">
        <v>0</v>
      </c>
      <c r="D886" s="253"/>
    </row>
    <row r="887" customHeight="1" spans="1:4">
      <c r="A887" s="153" t="s">
        <v>116</v>
      </c>
      <c r="B887" s="148"/>
      <c r="C887" s="148">
        <v>0</v>
      </c>
      <c r="D887" s="253"/>
    </row>
    <row r="888" customHeight="1" spans="1:4">
      <c r="A888" s="153" t="s">
        <v>117</v>
      </c>
      <c r="B888" s="148"/>
      <c r="C888" s="148">
        <v>0</v>
      </c>
      <c r="D888" s="253"/>
    </row>
    <row r="889" customHeight="1" spans="1:4">
      <c r="A889" s="153" t="s">
        <v>767</v>
      </c>
      <c r="B889" s="148"/>
      <c r="C889" s="148">
        <v>0</v>
      </c>
      <c r="D889" s="253"/>
    </row>
    <row r="890" customHeight="1" spans="1:4">
      <c r="A890" s="153" t="s">
        <v>768</v>
      </c>
      <c r="B890" s="148"/>
      <c r="C890" s="148">
        <v>0</v>
      </c>
      <c r="D890" s="253"/>
    </row>
    <row r="891" customHeight="1" spans="1:4">
      <c r="A891" s="153" t="s">
        <v>769</v>
      </c>
      <c r="B891" s="148"/>
      <c r="C891" s="148">
        <v>0</v>
      </c>
      <c r="D891" s="253"/>
    </row>
    <row r="892" customHeight="1" spans="1:4">
      <c r="A892" s="153" t="s">
        <v>770</v>
      </c>
      <c r="B892" s="148"/>
      <c r="C892" s="148">
        <v>0</v>
      </c>
      <c r="D892" s="253"/>
    </row>
    <row r="893" customHeight="1" spans="1:4">
      <c r="A893" s="153" t="s">
        <v>771</v>
      </c>
      <c r="B893" s="148"/>
      <c r="C893" s="148">
        <v>0</v>
      </c>
      <c r="D893" s="253"/>
    </row>
    <row r="894" customHeight="1" spans="1:4">
      <c r="A894" s="153" t="s">
        <v>772</v>
      </c>
      <c r="B894" s="148"/>
      <c r="C894" s="148">
        <v>0</v>
      </c>
      <c r="D894" s="253"/>
    </row>
    <row r="895" customHeight="1" spans="1:4">
      <c r="A895" s="153" t="s">
        <v>773</v>
      </c>
      <c r="B895" s="148"/>
      <c r="C895" s="148">
        <v>0</v>
      </c>
      <c r="D895" s="253"/>
    </row>
    <row r="896" customHeight="1" spans="1:4">
      <c r="A896" s="153" t="s">
        <v>774</v>
      </c>
      <c r="B896" s="148"/>
      <c r="C896" s="148">
        <v>0</v>
      </c>
      <c r="D896" s="253"/>
    </row>
    <row r="897" customHeight="1" spans="1:4">
      <c r="A897" s="153" t="s">
        <v>775</v>
      </c>
      <c r="B897" s="148"/>
      <c r="C897" s="148">
        <v>0</v>
      </c>
      <c r="D897" s="253"/>
    </row>
    <row r="898" customHeight="1" spans="1:4">
      <c r="A898" s="153" t="s">
        <v>776</v>
      </c>
      <c r="B898" s="148"/>
      <c r="C898" s="148">
        <v>0</v>
      </c>
      <c r="D898" s="253"/>
    </row>
    <row r="899" customHeight="1" spans="1:4">
      <c r="A899" s="153" t="s">
        <v>777</v>
      </c>
      <c r="B899" s="148"/>
      <c r="C899" s="148">
        <v>0</v>
      </c>
      <c r="D899" s="253"/>
    </row>
    <row r="900" customHeight="1" spans="1:4">
      <c r="A900" s="153" t="s">
        <v>778</v>
      </c>
      <c r="B900" s="148"/>
      <c r="C900" s="148">
        <v>0</v>
      </c>
      <c r="D900" s="253"/>
    </row>
    <row r="901" customHeight="1" spans="1:4">
      <c r="A901" s="153" t="s">
        <v>779</v>
      </c>
      <c r="B901" s="148"/>
      <c r="C901" s="148">
        <v>0</v>
      </c>
      <c r="D901" s="253"/>
    </row>
    <row r="902" customHeight="1" spans="1:4">
      <c r="A902" s="153" t="s">
        <v>780</v>
      </c>
      <c r="B902" s="148"/>
      <c r="C902" s="148">
        <v>0</v>
      </c>
      <c r="D902" s="253"/>
    </row>
    <row r="903" customHeight="1" spans="1:4">
      <c r="A903" s="153" t="s">
        <v>781</v>
      </c>
      <c r="B903" s="148"/>
      <c r="C903" s="148">
        <v>0</v>
      </c>
      <c r="D903" s="253"/>
    </row>
    <row r="904" customHeight="1" spans="1:4">
      <c r="A904" s="153" t="s">
        <v>782</v>
      </c>
      <c r="B904" s="148"/>
      <c r="C904" s="148">
        <v>0</v>
      </c>
      <c r="D904" s="253"/>
    </row>
    <row r="905" customHeight="1" spans="1:4">
      <c r="A905" s="153" t="s">
        <v>783</v>
      </c>
      <c r="B905" s="148"/>
      <c r="C905" s="148">
        <v>0</v>
      </c>
      <c r="D905" s="253"/>
    </row>
    <row r="906" customHeight="1" spans="1:4">
      <c r="A906" s="153" t="s">
        <v>784</v>
      </c>
      <c r="B906" s="148"/>
      <c r="C906" s="148">
        <v>0</v>
      </c>
      <c r="D906" s="253"/>
    </row>
    <row r="907" customHeight="1" spans="1:4">
      <c r="A907" s="153" t="s">
        <v>785</v>
      </c>
      <c r="B907" s="148"/>
      <c r="C907" s="148">
        <v>0</v>
      </c>
      <c r="D907" s="253"/>
    </row>
    <row r="908" customHeight="1" spans="1:4">
      <c r="A908" s="153" t="s">
        <v>751</v>
      </c>
      <c r="B908" s="148"/>
      <c r="C908" s="148">
        <v>0</v>
      </c>
      <c r="D908" s="253"/>
    </row>
    <row r="909" customHeight="1" spans="1:4">
      <c r="A909" s="153" t="s">
        <v>786</v>
      </c>
      <c r="B909" s="148"/>
      <c r="C909" s="148">
        <v>0</v>
      </c>
      <c r="D909" s="253"/>
    </row>
    <row r="910" customHeight="1" spans="1:4">
      <c r="A910" s="152" t="s">
        <v>787</v>
      </c>
      <c r="B910" s="148">
        <f>SUM(B911:B937)</f>
        <v>0</v>
      </c>
      <c r="C910" s="148">
        <f>SUM(C911:C937)</f>
        <v>0</v>
      </c>
      <c r="D910" s="253"/>
    </row>
    <row r="911" customHeight="1" spans="1:4">
      <c r="A911" s="153" t="s">
        <v>115</v>
      </c>
      <c r="B911" s="148"/>
      <c r="C911" s="148">
        <v>0</v>
      </c>
      <c r="D911" s="253"/>
    </row>
    <row r="912" customHeight="1" spans="1:4">
      <c r="A912" s="153" t="s">
        <v>116</v>
      </c>
      <c r="B912" s="148"/>
      <c r="C912" s="148">
        <v>0</v>
      </c>
      <c r="D912" s="253"/>
    </row>
    <row r="913" customHeight="1" spans="1:4">
      <c r="A913" s="153" t="s">
        <v>117</v>
      </c>
      <c r="B913" s="148"/>
      <c r="C913" s="148">
        <v>0</v>
      </c>
      <c r="D913" s="253"/>
    </row>
    <row r="914" customHeight="1" spans="1:4">
      <c r="A914" s="153" t="s">
        <v>788</v>
      </c>
      <c r="B914" s="148"/>
      <c r="C914" s="148">
        <v>0</v>
      </c>
      <c r="D914" s="253"/>
    </row>
    <row r="915" customHeight="1" spans="1:4">
      <c r="A915" s="153" t="s">
        <v>789</v>
      </c>
      <c r="B915" s="148"/>
      <c r="C915" s="148">
        <v>0</v>
      </c>
      <c r="D915" s="253"/>
    </row>
    <row r="916" customHeight="1" spans="1:4">
      <c r="A916" s="153" t="s">
        <v>790</v>
      </c>
      <c r="B916" s="148"/>
      <c r="C916" s="148">
        <v>0</v>
      </c>
      <c r="D916" s="253"/>
    </row>
    <row r="917" customHeight="1" spans="1:4">
      <c r="A917" s="153" t="s">
        <v>791</v>
      </c>
      <c r="B917" s="148"/>
      <c r="C917" s="148">
        <v>0</v>
      </c>
      <c r="D917" s="253"/>
    </row>
    <row r="918" customHeight="1" spans="1:4">
      <c r="A918" s="153" t="s">
        <v>792</v>
      </c>
      <c r="B918" s="148"/>
      <c r="C918" s="148">
        <v>0</v>
      </c>
      <c r="D918" s="253"/>
    </row>
    <row r="919" customHeight="1" spans="1:4">
      <c r="A919" s="153" t="s">
        <v>793</v>
      </c>
      <c r="B919" s="148"/>
      <c r="C919" s="148">
        <v>0</v>
      </c>
      <c r="D919" s="253"/>
    </row>
    <row r="920" customHeight="1" spans="1:4">
      <c r="A920" s="153" t="s">
        <v>794</v>
      </c>
      <c r="B920" s="148"/>
      <c r="C920" s="148">
        <v>0</v>
      </c>
      <c r="D920" s="253"/>
    </row>
    <row r="921" customHeight="1" spans="1:4">
      <c r="A921" s="153" t="s">
        <v>795</v>
      </c>
      <c r="B921" s="148"/>
      <c r="C921" s="148">
        <v>0</v>
      </c>
      <c r="D921" s="253"/>
    </row>
    <row r="922" customHeight="1" spans="1:4">
      <c r="A922" s="153" t="s">
        <v>796</v>
      </c>
      <c r="B922" s="148"/>
      <c r="C922" s="148">
        <v>0</v>
      </c>
      <c r="D922" s="253"/>
    </row>
    <row r="923" customHeight="1" spans="1:4">
      <c r="A923" s="153" t="s">
        <v>797</v>
      </c>
      <c r="B923" s="148"/>
      <c r="C923" s="148">
        <v>0</v>
      </c>
      <c r="D923" s="253"/>
    </row>
    <row r="924" customHeight="1" spans="1:4">
      <c r="A924" s="153" t="s">
        <v>798</v>
      </c>
      <c r="B924" s="148"/>
      <c r="C924" s="148">
        <v>0</v>
      </c>
      <c r="D924" s="253"/>
    </row>
    <row r="925" customHeight="1" spans="1:4">
      <c r="A925" s="153" t="s">
        <v>799</v>
      </c>
      <c r="B925" s="148"/>
      <c r="C925" s="148">
        <v>0</v>
      </c>
      <c r="D925" s="253"/>
    </row>
    <row r="926" customHeight="1" spans="1:4">
      <c r="A926" s="153" t="s">
        <v>800</v>
      </c>
      <c r="B926" s="148"/>
      <c r="C926" s="148">
        <v>0</v>
      </c>
      <c r="D926" s="253"/>
    </row>
    <row r="927" customHeight="1" spans="1:4">
      <c r="A927" s="153" t="s">
        <v>801</v>
      </c>
      <c r="B927" s="148"/>
      <c r="C927" s="148">
        <v>0</v>
      </c>
      <c r="D927" s="253"/>
    </row>
    <row r="928" customHeight="1" spans="1:4">
      <c r="A928" s="153" t="s">
        <v>802</v>
      </c>
      <c r="B928" s="148"/>
      <c r="C928" s="148">
        <v>0</v>
      </c>
      <c r="D928" s="253"/>
    </row>
    <row r="929" customHeight="1" spans="1:4">
      <c r="A929" s="153" t="s">
        <v>803</v>
      </c>
      <c r="B929" s="148"/>
      <c r="C929" s="148">
        <v>0</v>
      </c>
      <c r="D929" s="253"/>
    </row>
    <row r="930" customHeight="1" spans="1:4">
      <c r="A930" s="153" t="s">
        <v>804</v>
      </c>
      <c r="B930" s="148"/>
      <c r="C930" s="148">
        <v>0</v>
      </c>
      <c r="D930" s="253"/>
    </row>
    <row r="931" customHeight="1" spans="1:4">
      <c r="A931" s="153" t="s">
        <v>805</v>
      </c>
      <c r="B931" s="148"/>
      <c r="C931" s="148">
        <v>0</v>
      </c>
      <c r="D931" s="253"/>
    </row>
    <row r="932" customHeight="1" spans="1:4">
      <c r="A932" s="153" t="s">
        <v>779</v>
      </c>
      <c r="B932" s="148"/>
      <c r="C932" s="148">
        <v>0</v>
      </c>
      <c r="D932" s="253"/>
    </row>
    <row r="933" customHeight="1" spans="1:4">
      <c r="A933" s="153" t="s">
        <v>806</v>
      </c>
      <c r="B933" s="148"/>
      <c r="C933" s="148">
        <v>0</v>
      </c>
      <c r="D933" s="253"/>
    </row>
    <row r="934" customHeight="1" spans="1:4">
      <c r="A934" s="153" t="s">
        <v>807</v>
      </c>
      <c r="B934" s="148"/>
      <c r="C934" s="148">
        <v>0</v>
      </c>
      <c r="D934" s="253"/>
    </row>
    <row r="935" customHeight="1" spans="1:4">
      <c r="A935" s="153" t="s">
        <v>808</v>
      </c>
      <c r="B935" s="148"/>
      <c r="C935" s="148">
        <v>0</v>
      </c>
      <c r="D935" s="253"/>
    </row>
    <row r="936" customHeight="1" spans="1:4">
      <c r="A936" s="153" t="s">
        <v>809</v>
      </c>
      <c r="B936" s="148"/>
      <c r="C936" s="148">
        <v>0</v>
      </c>
      <c r="D936" s="253"/>
    </row>
    <row r="937" customHeight="1" spans="1:4">
      <c r="A937" s="153" t="s">
        <v>810</v>
      </c>
      <c r="B937" s="148"/>
      <c r="C937" s="148">
        <v>0</v>
      </c>
      <c r="D937" s="253"/>
    </row>
    <row r="938" customHeight="1" spans="1:4">
      <c r="A938" s="152" t="s">
        <v>811</v>
      </c>
      <c r="B938" s="148">
        <f>SUM(B939:B948)</f>
        <v>0</v>
      </c>
      <c r="C938" s="148">
        <f>SUM(C939:C948)</f>
        <v>0</v>
      </c>
      <c r="D938" s="253"/>
    </row>
    <row r="939" customHeight="1" spans="1:4">
      <c r="A939" s="153" t="s">
        <v>115</v>
      </c>
      <c r="B939" s="148"/>
      <c r="C939" s="148">
        <v>0</v>
      </c>
      <c r="D939" s="253"/>
    </row>
    <row r="940" customHeight="1" spans="1:4">
      <c r="A940" s="153" t="s">
        <v>116</v>
      </c>
      <c r="B940" s="148"/>
      <c r="C940" s="148">
        <v>0</v>
      </c>
      <c r="D940" s="253"/>
    </row>
    <row r="941" customHeight="1" spans="1:4">
      <c r="A941" s="153" t="s">
        <v>117</v>
      </c>
      <c r="B941" s="148"/>
      <c r="C941" s="148">
        <v>0</v>
      </c>
      <c r="D941" s="253"/>
    </row>
    <row r="942" customHeight="1" spans="1:4">
      <c r="A942" s="153" t="s">
        <v>812</v>
      </c>
      <c r="B942" s="148"/>
      <c r="C942" s="148">
        <v>0</v>
      </c>
      <c r="D942" s="253"/>
    </row>
    <row r="943" customHeight="1" spans="1:4">
      <c r="A943" s="153" t="s">
        <v>813</v>
      </c>
      <c r="B943" s="148"/>
      <c r="C943" s="148">
        <v>0</v>
      </c>
      <c r="D943" s="253"/>
    </row>
    <row r="944" customHeight="1" spans="1:4">
      <c r="A944" s="153" t="s">
        <v>814</v>
      </c>
      <c r="B944" s="148"/>
      <c r="C944" s="148">
        <v>0</v>
      </c>
      <c r="D944" s="253"/>
    </row>
    <row r="945" customHeight="1" spans="1:4">
      <c r="A945" s="153" t="s">
        <v>815</v>
      </c>
      <c r="B945" s="148"/>
      <c r="C945" s="148">
        <v>0</v>
      </c>
      <c r="D945" s="253"/>
    </row>
    <row r="946" customHeight="1" spans="1:4">
      <c r="A946" s="153" t="s">
        <v>816</v>
      </c>
      <c r="B946" s="148"/>
      <c r="C946" s="148">
        <v>0</v>
      </c>
      <c r="D946" s="253"/>
    </row>
    <row r="947" customHeight="1" spans="1:4">
      <c r="A947" s="153" t="s">
        <v>817</v>
      </c>
      <c r="B947" s="148"/>
      <c r="C947" s="148">
        <v>0</v>
      </c>
      <c r="D947" s="253"/>
    </row>
    <row r="948" customHeight="1" spans="1:4">
      <c r="A948" s="153" t="s">
        <v>818</v>
      </c>
      <c r="B948" s="148"/>
      <c r="C948" s="148">
        <v>0</v>
      </c>
      <c r="D948" s="253"/>
    </row>
    <row r="949" customHeight="1" spans="1:4">
      <c r="A949" s="152" t="s">
        <v>819</v>
      </c>
      <c r="B949" s="148">
        <f>SUM(B950:B955)</f>
        <v>0</v>
      </c>
      <c r="C949" s="148">
        <f>SUM(C950:C955)</f>
        <v>0</v>
      </c>
      <c r="D949" s="253"/>
    </row>
    <row r="950" customHeight="1" spans="1:4">
      <c r="A950" s="153" t="s">
        <v>820</v>
      </c>
      <c r="B950" s="148"/>
      <c r="C950" s="148">
        <v>0</v>
      </c>
      <c r="D950" s="253"/>
    </row>
    <row r="951" customHeight="1" spans="1:4">
      <c r="A951" s="153" t="s">
        <v>821</v>
      </c>
      <c r="B951" s="148"/>
      <c r="C951" s="148">
        <v>0</v>
      </c>
      <c r="D951" s="253"/>
    </row>
    <row r="952" customHeight="1" spans="1:4">
      <c r="A952" s="153" t="s">
        <v>822</v>
      </c>
      <c r="B952" s="148"/>
      <c r="C952" s="148">
        <v>0</v>
      </c>
      <c r="D952" s="253"/>
    </row>
    <row r="953" customHeight="1" spans="1:4">
      <c r="A953" s="153" t="s">
        <v>823</v>
      </c>
      <c r="B953" s="148"/>
      <c r="C953" s="148">
        <v>0</v>
      </c>
      <c r="D953" s="253"/>
    </row>
    <row r="954" customHeight="1" spans="1:4">
      <c r="A954" s="153" t="s">
        <v>824</v>
      </c>
      <c r="B954" s="148"/>
      <c r="C954" s="148">
        <v>0</v>
      </c>
      <c r="D954" s="253"/>
    </row>
    <row r="955" customHeight="1" spans="1:4">
      <c r="A955" s="153" t="s">
        <v>825</v>
      </c>
      <c r="B955" s="148"/>
      <c r="C955" s="148">
        <v>0</v>
      </c>
      <c r="D955" s="253"/>
    </row>
    <row r="956" customHeight="1" spans="1:4">
      <c r="A956" s="152" t="s">
        <v>826</v>
      </c>
      <c r="B956" s="148">
        <f>SUM(B957:B962)</f>
        <v>35</v>
      </c>
      <c r="C956" s="148">
        <f>SUM(C957:C962)</f>
        <v>33</v>
      </c>
      <c r="D956" s="253">
        <f>C956/B956</f>
        <v>0.942857142857143</v>
      </c>
    </row>
    <row r="957" customHeight="1" spans="1:4">
      <c r="A957" s="153" t="s">
        <v>827</v>
      </c>
      <c r="B957" s="148"/>
      <c r="C957" s="148">
        <v>0</v>
      </c>
      <c r="D957" s="253"/>
    </row>
    <row r="958" customHeight="1" spans="1:4">
      <c r="A958" s="153" t="s">
        <v>828</v>
      </c>
      <c r="B958" s="148"/>
      <c r="C958" s="148">
        <v>0</v>
      </c>
      <c r="D958" s="253"/>
    </row>
    <row r="959" customHeight="1" spans="1:4">
      <c r="A959" s="153" t="s">
        <v>829</v>
      </c>
      <c r="B959" s="148"/>
      <c r="C959" s="148">
        <v>0</v>
      </c>
      <c r="D959" s="253"/>
    </row>
    <row r="960" customHeight="1" spans="1:4">
      <c r="A960" s="153" t="s">
        <v>830</v>
      </c>
      <c r="B960" s="148">
        <v>35</v>
      </c>
      <c r="C960" s="148">
        <v>33</v>
      </c>
      <c r="D960" s="253">
        <f>C960/B960</f>
        <v>0.942857142857143</v>
      </c>
    </row>
    <row r="961" customHeight="1" spans="1:4">
      <c r="A961" s="153" t="s">
        <v>831</v>
      </c>
      <c r="B961" s="148"/>
      <c r="C961" s="148">
        <v>0</v>
      </c>
      <c r="D961" s="253"/>
    </row>
    <row r="962" customHeight="1" spans="1:4">
      <c r="A962" s="153" t="s">
        <v>832</v>
      </c>
      <c r="B962" s="148"/>
      <c r="C962" s="148">
        <v>0</v>
      </c>
      <c r="D962" s="253"/>
    </row>
    <row r="963" customHeight="1" spans="1:4">
      <c r="A963" s="152" t="s">
        <v>833</v>
      </c>
      <c r="B963" s="148">
        <f>SUM(B964:B965)</f>
        <v>0</v>
      </c>
      <c r="C963" s="148">
        <f>SUM(C964:C965)</f>
        <v>0</v>
      </c>
      <c r="D963" s="253"/>
    </row>
    <row r="964" customHeight="1" spans="1:4">
      <c r="A964" s="153" t="s">
        <v>834</v>
      </c>
      <c r="B964" s="148"/>
      <c r="C964" s="148">
        <v>0</v>
      </c>
      <c r="D964" s="253"/>
    </row>
    <row r="965" customHeight="1" spans="1:4">
      <c r="A965" s="153" t="s">
        <v>835</v>
      </c>
      <c r="B965" s="148"/>
      <c r="C965" s="148">
        <v>0</v>
      </c>
      <c r="D965" s="253"/>
    </row>
    <row r="966" customHeight="1" spans="1:4">
      <c r="A966" s="152" t="s">
        <v>836</v>
      </c>
      <c r="B966" s="148">
        <f>B967+B968</f>
        <v>0</v>
      </c>
      <c r="C966" s="148">
        <f>C967+C968</f>
        <v>0</v>
      </c>
      <c r="D966" s="253"/>
    </row>
    <row r="967" customHeight="1" spans="1:4">
      <c r="A967" s="153" t="s">
        <v>837</v>
      </c>
      <c r="B967" s="148"/>
      <c r="C967" s="148">
        <v>0</v>
      </c>
      <c r="D967" s="253"/>
    </row>
    <row r="968" customHeight="1" spans="1:4">
      <c r="A968" s="153" t="s">
        <v>838</v>
      </c>
      <c r="B968" s="148"/>
      <c r="C968" s="148">
        <v>0</v>
      </c>
      <c r="D968" s="253"/>
    </row>
    <row r="969" customHeight="1" spans="1:4">
      <c r="A969" s="152" t="s">
        <v>89</v>
      </c>
      <c r="B969" s="148">
        <f>SUM(B970,B993,B1003,B1013,B1018,B1025,B1030)</f>
        <v>0</v>
      </c>
      <c r="C969" s="148">
        <f>SUM(C970,C993,C1003,C1013,C1018,C1025,C1030)</f>
        <v>0</v>
      </c>
      <c r="D969" s="253"/>
    </row>
    <row r="970" customHeight="1" spans="1:4">
      <c r="A970" s="152" t="s">
        <v>839</v>
      </c>
      <c r="B970" s="148">
        <f>SUM(B971:B992)</f>
        <v>0</v>
      </c>
      <c r="C970" s="148">
        <f>SUM(C971:C992)</f>
        <v>0</v>
      </c>
      <c r="D970" s="253"/>
    </row>
    <row r="971" customHeight="1" spans="1:4">
      <c r="A971" s="153" t="s">
        <v>115</v>
      </c>
      <c r="B971" s="148"/>
      <c r="C971" s="148">
        <v>0</v>
      </c>
      <c r="D971" s="253"/>
    </row>
    <row r="972" customHeight="1" spans="1:4">
      <c r="A972" s="153" t="s">
        <v>116</v>
      </c>
      <c r="B972" s="148"/>
      <c r="C972" s="148">
        <v>0</v>
      </c>
      <c r="D972" s="253"/>
    </row>
    <row r="973" customHeight="1" spans="1:4">
      <c r="A973" s="153" t="s">
        <v>117</v>
      </c>
      <c r="B973" s="148"/>
      <c r="C973" s="148">
        <v>0</v>
      </c>
      <c r="D973" s="253"/>
    </row>
    <row r="974" customHeight="1" spans="1:4">
      <c r="A974" s="153" t="s">
        <v>840</v>
      </c>
      <c r="B974" s="148"/>
      <c r="C974" s="148">
        <v>0</v>
      </c>
      <c r="D974" s="253"/>
    </row>
    <row r="975" customHeight="1" spans="1:4">
      <c r="A975" s="153" t="s">
        <v>841</v>
      </c>
      <c r="B975" s="148"/>
      <c r="C975" s="148">
        <v>0</v>
      </c>
      <c r="D975" s="253"/>
    </row>
    <row r="976" customHeight="1" spans="1:4">
      <c r="A976" s="153" t="s">
        <v>842</v>
      </c>
      <c r="B976" s="148"/>
      <c r="C976" s="148">
        <v>0</v>
      </c>
      <c r="D976" s="253"/>
    </row>
    <row r="977" customHeight="1" spans="1:4">
      <c r="A977" s="153" t="s">
        <v>843</v>
      </c>
      <c r="B977" s="148"/>
      <c r="C977" s="148">
        <v>0</v>
      </c>
      <c r="D977" s="253"/>
    </row>
    <row r="978" customHeight="1" spans="1:4">
      <c r="A978" s="153" t="s">
        <v>844</v>
      </c>
      <c r="B978" s="148"/>
      <c r="C978" s="148">
        <v>0</v>
      </c>
      <c r="D978" s="253"/>
    </row>
    <row r="979" customHeight="1" spans="1:4">
      <c r="A979" s="153" t="s">
        <v>845</v>
      </c>
      <c r="B979" s="148"/>
      <c r="C979" s="148">
        <v>0</v>
      </c>
      <c r="D979" s="253"/>
    </row>
    <row r="980" customHeight="1" spans="1:4">
      <c r="A980" s="153" t="s">
        <v>846</v>
      </c>
      <c r="B980" s="148"/>
      <c r="C980" s="148">
        <v>0</v>
      </c>
      <c r="D980" s="253"/>
    </row>
    <row r="981" customHeight="1" spans="1:4">
      <c r="A981" s="153" t="s">
        <v>847</v>
      </c>
      <c r="B981" s="148"/>
      <c r="C981" s="148">
        <v>0</v>
      </c>
      <c r="D981" s="253"/>
    </row>
    <row r="982" customHeight="1" spans="1:4">
      <c r="A982" s="153" t="s">
        <v>848</v>
      </c>
      <c r="B982" s="148"/>
      <c r="C982" s="148">
        <v>0</v>
      </c>
      <c r="D982" s="253"/>
    </row>
    <row r="983" customHeight="1" spans="1:4">
      <c r="A983" s="153" t="s">
        <v>849</v>
      </c>
      <c r="B983" s="148"/>
      <c r="C983" s="148">
        <v>0</v>
      </c>
      <c r="D983" s="253"/>
    </row>
    <row r="984" customHeight="1" spans="1:4">
      <c r="A984" s="153" t="s">
        <v>850</v>
      </c>
      <c r="B984" s="148"/>
      <c r="C984" s="148">
        <v>0</v>
      </c>
      <c r="D984" s="253"/>
    </row>
    <row r="985" customHeight="1" spans="1:4">
      <c r="A985" s="153" t="s">
        <v>851</v>
      </c>
      <c r="B985" s="148"/>
      <c r="C985" s="148">
        <v>0</v>
      </c>
      <c r="D985" s="253"/>
    </row>
    <row r="986" customHeight="1" spans="1:4">
      <c r="A986" s="153" t="s">
        <v>852</v>
      </c>
      <c r="B986" s="148"/>
      <c r="C986" s="148">
        <v>0</v>
      </c>
      <c r="D986" s="253"/>
    </row>
    <row r="987" customHeight="1" spans="1:4">
      <c r="A987" s="153" t="s">
        <v>853</v>
      </c>
      <c r="B987" s="148"/>
      <c r="C987" s="148">
        <v>0</v>
      </c>
      <c r="D987" s="253"/>
    </row>
    <row r="988" customHeight="1" spans="1:4">
      <c r="A988" s="153" t="s">
        <v>854</v>
      </c>
      <c r="B988" s="148"/>
      <c r="C988" s="148">
        <v>0</v>
      </c>
      <c r="D988" s="253"/>
    </row>
    <row r="989" customHeight="1" spans="1:4">
      <c r="A989" s="153" t="s">
        <v>855</v>
      </c>
      <c r="B989" s="148"/>
      <c r="C989" s="148">
        <v>0</v>
      </c>
      <c r="D989" s="253"/>
    </row>
    <row r="990" customHeight="1" spans="1:4">
      <c r="A990" s="153" t="s">
        <v>856</v>
      </c>
      <c r="B990" s="148"/>
      <c r="C990" s="148">
        <v>0</v>
      </c>
      <c r="D990" s="253"/>
    </row>
    <row r="991" customHeight="1" spans="1:4">
      <c r="A991" s="153" t="s">
        <v>857</v>
      </c>
      <c r="B991" s="148"/>
      <c r="C991" s="148">
        <v>0</v>
      </c>
      <c r="D991" s="253"/>
    </row>
    <row r="992" customHeight="1" spans="1:4">
      <c r="A992" s="153" t="s">
        <v>858</v>
      </c>
      <c r="B992" s="148"/>
      <c r="C992" s="148">
        <v>0</v>
      </c>
      <c r="D992" s="253"/>
    </row>
    <row r="993" customHeight="1" spans="1:4">
      <c r="A993" s="152" t="s">
        <v>859</v>
      </c>
      <c r="B993" s="148">
        <f>SUM(B994:B1002)</f>
        <v>0</v>
      </c>
      <c r="C993" s="148">
        <f>SUM(C994:C1002)</f>
        <v>0</v>
      </c>
      <c r="D993" s="253"/>
    </row>
    <row r="994" customHeight="1" spans="1:4">
      <c r="A994" s="153" t="s">
        <v>115</v>
      </c>
      <c r="B994" s="148"/>
      <c r="C994" s="148">
        <v>0</v>
      </c>
      <c r="D994" s="253"/>
    </row>
    <row r="995" customHeight="1" spans="1:4">
      <c r="A995" s="153" t="s">
        <v>116</v>
      </c>
      <c r="B995" s="148"/>
      <c r="C995" s="148">
        <v>0</v>
      </c>
      <c r="D995" s="253"/>
    </row>
    <row r="996" customHeight="1" spans="1:4">
      <c r="A996" s="153" t="s">
        <v>117</v>
      </c>
      <c r="B996" s="148"/>
      <c r="C996" s="148">
        <v>0</v>
      </c>
      <c r="D996" s="253"/>
    </row>
    <row r="997" customHeight="1" spans="1:4">
      <c r="A997" s="153" t="s">
        <v>860</v>
      </c>
      <c r="B997" s="148"/>
      <c r="C997" s="148">
        <v>0</v>
      </c>
      <c r="D997" s="253"/>
    </row>
    <row r="998" customHeight="1" spans="1:4">
      <c r="A998" s="153" t="s">
        <v>861</v>
      </c>
      <c r="B998" s="148"/>
      <c r="C998" s="148">
        <v>0</v>
      </c>
      <c r="D998" s="253"/>
    </row>
    <row r="999" customHeight="1" spans="1:4">
      <c r="A999" s="153" t="s">
        <v>862</v>
      </c>
      <c r="B999" s="148"/>
      <c r="C999" s="148">
        <v>0</v>
      </c>
      <c r="D999" s="253"/>
    </row>
    <row r="1000" customHeight="1" spans="1:4">
      <c r="A1000" s="153" t="s">
        <v>863</v>
      </c>
      <c r="B1000" s="148"/>
      <c r="C1000" s="148">
        <v>0</v>
      </c>
      <c r="D1000" s="253"/>
    </row>
    <row r="1001" customHeight="1" spans="1:4">
      <c r="A1001" s="153" t="s">
        <v>864</v>
      </c>
      <c r="B1001" s="148"/>
      <c r="C1001" s="148">
        <v>0</v>
      </c>
      <c r="D1001" s="253"/>
    </row>
    <row r="1002" customHeight="1" spans="1:4">
      <c r="A1002" s="153" t="s">
        <v>865</v>
      </c>
      <c r="B1002" s="148"/>
      <c r="C1002" s="148">
        <v>0</v>
      </c>
      <c r="D1002" s="253"/>
    </row>
    <row r="1003" customHeight="1" spans="1:4">
      <c r="A1003" s="152" t="s">
        <v>866</v>
      </c>
      <c r="B1003" s="148">
        <f>SUM(B1004:B1012)</f>
        <v>0</v>
      </c>
      <c r="C1003" s="148">
        <f>SUM(C1004:C1012)</f>
        <v>0</v>
      </c>
      <c r="D1003" s="253"/>
    </row>
    <row r="1004" customHeight="1" spans="1:4">
      <c r="A1004" s="153" t="s">
        <v>115</v>
      </c>
      <c r="B1004" s="148"/>
      <c r="C1004" s="148">
        <v>0</v>
      </c>
      <c r="D1004" s="253"/>
    </row>
    <row r="1005" customHeight="1" spans="1:4">
      <c r="A1005" s="153" t="s">
        <v>116</v>
      </c>
      <c r="B1005" s="148"/>
      <c r="C1005" s="148">
        <v>0</v>
      </c>
      <c r="D1005" s="253"/>
    </row>
    <row r="1006" customHeight="1" spans="1:4">
      <c r="A1006" s="153" t="s">
        <v>117</v>
      </c>
      <c r="B1006" s="148"/>
      <c r="C1006" s="148">
        <v>0</v>
      </c>
      <c r="D1006" s="253"/>
    </row>
    <row r="1007" customHeight="1" spans="1:4">
      <c r="A1007" s="153" t="s">
        <v>867</v>
      </c>
      <c r="B1007" s="148"/>
      <c r="C1007" s="148">
        <v>0</v>
      </c>
      <c r="D1007" s="253"/>
    </row>
    <row r="1008" customHeight="1" spans="1:4">
      <c r="A1008" s="153" t="s">
        <v>868</v>
      </c>
      <c r="B1008" s="148"/>
      <c r="C1008" s="148">
        <v>0</v>
      </c>
      <c r="D1008" s="253"/>
    </row>
    <row r="1009" customHeight="1" spans="1:4">
      <c r="A1009" s="153" t="s">
        <v>869</v>
      </c>
      <c r="B1009" s="148"/>
      <c r="C1009" s="148">
        <v>0</v>
      </c>
      <c r="D1009" s="253"/>
    </row>
    <row r="1010" customHeight="1" spans="1:4">
      <c r="A1010" s="153" t="s">
        <v>870</v>
      </c>
      <c r="B1010" s="148"/>
      <c r="C1010" s="148">
        <v>0</v>
      </c>
      <c r="D1010" s="253"/>
    </row>
    <row r="1011" customHeight="1" spans="1:4">
      <c r="A1011" s="153" t="s">
        <v>871</v>
      </c>
      <c r="B1011" s="148"/>
      <c r="C1011" s="148">
        <v>0</v>
      </c>
      <c r="D1011" s="253"/>
    </row>
    <row r="1012" customHeight="1" spans="1:4">
      <c r="A1012" s="153" t="s">
        <v>872</v>
      </c>
      <c r="B1012" s="148"/>
      <c r="C1012" s="148">
        <v>0</v>
      </c>
      <c r="D1012" s="253"/>
    </row>
    <row r="1013" customHeight="1" spans="1:4">
      <c r="A1013" s="152" t="s">
        <v>873</v>
      </c>
      <c r="B1013" s="148">
        <f>SUM(B1014:B1017)</f>
        <v>0</v>
      </c>
      <c r="C1013" s="148">
        <f>SUM(C1014:C1017)</f>
        <v>0</v>
      </c>
      <c r="D1013" s="253"/>
    </row>
    <row r="1014" customHeight="1" spans="1:4">
      <c r="A1014" s="153" t="s">
        <v>874</v>
      </c>
      <c r="B1014" s="148"/>
      <c r="C1014" s="148">
        <v>0</v>
      </c>
      <c r="D1014" s="253"/>
    </row>
    <row r="1015" customHeight="1" spans="1:4">
      <c r="A1015" s="153" t="s">
        <v>875</v>
      </c>
      <c r="B1015" s="148"/>
      <c r="C1015" s="148">
        <v>0</v>
      </c>
      <c r="D1015" s="253"/>
    </row>
    <row r="1016" customHeight="1" spans="1:4">
      <c r="A1016" s="153" t="s">
        <v>876</v>
      </c>
      <c r="B1016" s="148"/>
      <c r="C1016" s="148">
        <v>0</v>
      </c>
      <c r="D1016" s="253"/>
    </row>
    <row r="1017" customHeight="1" spans="1:4">
      <c r="A1017" s="153" t="s">
        <v>877</v>
      </c>
      <c r="B1017" s="148"/>
      <c r="C1017" s="148">
        <v>0</v>
      </c>
      <c r="D1017" s="253"/>
    </row>
    <row r="1018" customHeight="1" spans="1:4">
      <c r="A1018" s="152" t="s">
        <v>878</v>
      </c>
      <c r="B1018" s="148">
        <f>SUM(B1019:B1024)</f>
        <v>0</v>
      </c>
      <c r="C1018" s="148">
        <f>SUM(C1019:C1024)</f>
        <v>0</v>
      </c>
      <c r="D1018" s="253"/>
    </row>
    <row r="1019" customHeight="1" spans="1:4">
      <c r="A1019" s="153" t="s">
        <v>115</v>
      </c>
      <c r="B1019" s="148"/>
      <c r="C1019" s="148">
        <v>0</v>
      </c>
      <c r="D1019" s="253"/>
    </row>
    <row r="1020" customHeight="1" spans="1:4">
      <c r="A1020" s="153" t="s">
        <v>116</v>
      </c>
      <c r="B1020" s="148"/>
      <c r="C1020" s="148">
        <v>0</v>
      </c>
      <c r="D1020" s="253"/>
    </row>
    <row r="1021" customHeight="1" spans="1:4">
      <c r="A1021" s="153" t="s">
        <v>117</v>
      </c>
      <c r="B1021" s="148"/>
      <c r="C1021" s="148">
        <v>0</v>
      </c>
      <c r="D1021" s="253"/>
    </row>
    <row r="1022" customHeight="1" spans="1:4">
      <c r="A1022" s="153" t="s">
        <v>864</v>
      </c>
      <c r="B1022" s="148"/>
      <c r="C1022" s="148">
        <v>0</v>
      </c>
      <c r="D1022" s="253"/>
    </row>
    <row r="1023" customHeight="1" spans="1:4">
      <c r="A1023" s="153" t="s">
        <v>879</v>
      </c>
      <c r="B1023" s="148"/>
      <c r="C1023" s="148">
        <v>0</v>
      </c>
      <c r="D1023" s="253"/>
    </row>
    <row r="1024" customHeight="1" spans="1:4">
      <c r="A1024" s="153" t="s">
        <v>880</v>
      </c>
      <c r="B1024" s="148"/>
      <c r="C1024" s="148">
        <v>0</v>
      </c>
      <c r="D1024" s="253"/>
    </row>
    <row r="1025" customHeight="1" spans="1:4">
      <c r="A1025" s="152" t="s">
        <v>881</v>
      </c>
      <c r="B1025" s="148">
        <f>SUM(B1026:B1029)</f>
        <v>0</v>
      </c>
      <c r="C1025" s="148">
        <f>SUM(C1026:C1029)</f>
        <v>0</v>
      </c>
      <c r="D1025" s="253"/>
    </row>
    <row r="1026" customHeight="1" spans="1:4">
      <c r="A1026" s="153" t="s">
        <v>882</v>
      </c>
      <c r="B1026" s="148"/>
      <c r="C1026" s="148">
        <v>0</v>
      </c>
      <c r="D1026" s="253"/>
    </row>
    <row r="1027" customHeight="1" spans="1:4">
      <c r="A1027" s="153" t="s">
        <v>883</v>
      </c>
      <c r="B1027" s="148"/>
      <c r="C1027" s="148">
        <v>0</v>
      </c>
      <c r="D1027" s="253"/>
    </row>
    <row r="1028" customHeight="1" spans="1:4">
      <c r="A1028" s="153" t="s">
        <v>884</v>
      </c>
      <c r="B1028" s="148"/>
      <c r="C1028" s="148">
        <v>0</v>
      </c>
      <c r="D1028" s="253"/>
    </row>
    <row r="1029" customHeight="1" spans="1:4">
      <c r="A1029" s="153" t="s">
        <v>885</v>
      </c>
      <c r="B1029" s="148"/>
      <c r="C1029" s="148">
        <v>0</v>
      </c>
      <c r="D1029" s="253"/>
    </row>
    <row r="1030" customHeight="1" spans="1:4">
      <c r="A1030" s="152" t="s">
        <v>886</v>
      </c>
      <c r="B1030" s="148">
        <f>SUM(B1031:B1032)</f>
        <v>0</v>
      </c>
      <c r="C1030" s="148">
        <f>SUM(C1031:C1032)</f>
        <v>0</v>
      </c>
      <c r="D1030" s="253"/>
    </row>
    <row r="1031" customHeight="1" spans="1:4">
      <c r="A1031" s="153" t="s">
        <v>887</v>
      </c>
      <c r="B1031" s="148"/>
      <c r="C1031" s="148">
        <v>0</v>
      </c>
      <c r="D1031" s="253"/>
    </row>
    <row r="1032" customHeight="1" spans="1:4">
      <c r="A1032" s="153" t="s">
        <v>888</v>
      </c>
      <c r="B1032" s="148"/>
      <c r="C1032" s="148">
        <v>0</v>
      </c>
      <c r="D1032" s="253"/>
    </row>
    <row r="1033" customHeight="1" spans="1:4">
      <c r="A1033" s="152" t="s">
        <v>889</v>
      </c>
      <c r="B1033" s="254">
        <f>SUM(B1034,B1044,B1060,B1065,B1079,B1086,B1094)</f>
        <v>1500</v>
      </c>
      <c r="C1033" s="148">
        <f>SUM(C1034,C1044,C1060,C1065,C1079,C1086,C1094)</f>
        <v>1622</v>
      </c>
      <c r="D1033" s="253">
        <f>C1033/B1033</f>
        <v>1.08133333333333</v>
      </c>
    </row>
    <row r="1034" customHeight="1" spans="1:4">
      <c r="A1034" s="152" t="s">
        <v>890</v>
      </c>
      <c r="B1034" s="148">
        <f>SUM(B1035:B1043)</f>
        <v>0</v>
      </c>
      <c r="C1034" s="148">
        <f>SUM(C1035:C1043)</f>
        <v>0</v>
      </c>
      <c r="D1034" s="253"/>
    </row>
    <row r="1035" customHeight="1" spans="1:4">
      <c r="A1035" s="153" t="s">
        <v>115</v>
      </c>
      <c r="B1035" s="148"/>
      <c r="C1035" s="148">
        <v>0</v>
      </c>
      <c r="D1035" s="253"/>
    </row>
    <row r="1036" customHeight="1" spans="1:4">
      <c r="A1036" s="153" t="s">
        <v>116</v>
      </c>
      <c r="B1036" s="148"/>
      <c r="C1036" s="148">
        <v>0</v>
      </c>
      <c r="D1036" s="253"/>
    </row>
    <row r="1037" customHeight="1" spans="1:4">
      <c r="A1037" s="153" t="s">
        <v>117</v>
      </c>
      <c r="B1037" s="148"/>
      <c r="C1037" s="148">
        <v>0</v>
      </c>
      <c r="D1037" s="253"/>
    </row>
    <row r="1038" customHeight="1" spans="1:4">
      <c r="A1038" s="153" t="s">
        <v>891</v>
      </c>
      <c r="B1038" s="148"/>
      <c r="C1038" s="148">
        <v>0</v>
      </c>
      <c r="D1038" s="253"/>
    </row>
    <row r="1039" customHeight="1" spans="1:4">
      <c r="A1039" s="153" t="s">
        <v>892</v>
      </c>
      <c r="B1039" s="148"/>
      <c r="C1039" s="148">
        <v>0</v>
      </c>
      <c r="D1039" s="253"/>
    </row>
    <row r="1040" customHeight="1" spans="1:4">
      <c r="A1040" s="153" t="s">
        <v>893</v>
      </c>
      <c r="B1040" s="148"/>
      <c r="C1040" s="148">
        <v>0</v>
      </c>
      <c r="D1040" s="253"/>
    </row>
    <row r="1041" customHeight="1" spans="1:4">
      <c r="A1041" s="153" t="s">
        <v>894</v>
      </c>
      <c r="B1041" s="148"/>
      <c r="C1041" s="148">
        <v>0</v>
      </c>
      <c r="D1041" s="253"/>
    </row>
    <row r="1042" customHeight="1" spans="1:4">
      <c r="A1042" s="153" t="s">
        <v>895</v>
      </c>
      <c r="B1042" s="148"/>
      <c r="C1042" s="148">
        <v>0</v>
      </c>
      <c r="D1042" s="253"/>
    </row>
    <row r="1043" customHeight="1" spans="1:4">
      <c r="A1043" s="153" t="s">
        <v>896</v>
      </c>
      <c r="B1043" s="148"/>
      <c r="C1043" s="148">
        <v>0</v>
      </c>
      <c r="D1043" s="253"/>
    </row>
    <row r="1044" customHeight="1" spans="1:4">
      <c r="A1044" s="152" t="s">
        <v>897</v>
      </c>
      <c r="B1044" s="148">
        <f>SUM(B1045:B1059)</f>
        <v>0</v>
      </c>
      <c r="C1044" s="148">
        <f>SUM(C1045:C1059)</f>
        <v>0</v>
      </c>
      <c r="D1044" s="253"/>
    </row>
    <row r="1045" customHeight="1" spans="1:4">
      <c r="A1045" s="153" t="s">
        <v>115</v>
      </c>
      <c r="B1045" s="148"/>
      <c r="C1045" s="148">
        <v>0</v>
      </c>
      <c r="D1045" s="253"/>
    </row>
    <row r="1046" customHeight="1" spans="1:4">
      <c r="A1046" s="153" t="s">
        <v>116</v>
      </c>
      <c r="B1046" s="148"/>
      <c r="C1046" s="148">
        <v>0</v>
      </c>
      <c r="D1046" s="253"/>
    </row>
    <row r="1047" customHeight="1" spans="1:4">
      <c r="A1047" s="153" t="s">
        <v>117</v>
      </c>
      <c r="B1047" s="148"/>
      <c r="C1047" s="148">
        <v>0</v>
      </c>
      <c r="D1047" s="253"/>
    </row>
    <row r="1048" customHeight="1" spans="1:4">
      <c r="A1048" s="153" t="s">
        <v>898</v>
      </c>
      <c r="B1048" s="148"/>
      <c r="C1048" s="148">
        <v>0</v>
      </c>
      <c r="D1048" s="253"/>
    </row>
    <row r="1049" customHeight="1" spans="1:4">
      <c r="A1049" s="153" t="s">
        <v>899</v>
      </c>
      <c r="B1049" s="148"/>
      <c r="C1049" s="148">
        <v>0</v>
      </c>
      <c r="D1049" s="253"/>
    </row>
    <row r="1050" customHeight="1" spans="1:4">
      <c r="A1050" s="153" t="s">
        <v>900</v>
      </c>
      <c r="B1050" s="148"/>
      <c r="C1050" s="148">
        <v>0</v>
      </c>
      <c r="D1050" s="253"/>
    </row>
    <row r="1051" customHeight="1" spans="1:4">
      <c r="A1051" s="153" t="s">
        <v>901</v>
      </c>
      <c r="B1051" s="148"/>
      <c r="C1051" s="148">
        <v>0</v>
      </c>
      <c r="D1051" s="253"/>
    </row>
    <row r="1052" customHeight="1" spans="1:4">
      <c r="A1052" s="153" t="s">
        <v>902</v>
      </c>
      <c r="B1052" s="148"/>
      <c r="C1052" s="148">
        <v>0</v>
      </c>
      <c r="D1052" s="253"/>
    </row>
    <row r="1053" customHeight="1" spans="1:4">
      <c r="A1053" s="153" t="s">
        <v>903</v>
      </c>
      <c r="B1053" s="148"/>
      <c r="C1053" s="148">
        <v>0</v>
      </c>
      <c r="D1053" s="253"/>
    </row>
    <row r="1054" customHeight="1" spans="1:4">
      <c r="A1054" s="153" t="s">
        <v>904</v>
      </c>
      <c r="B1054" s="148"/>
      <c r="C1054" s="148">
        <v>0</v>
      </c>
      <c r="D1054" s="253"/>
    </row>
    <row r="1055" customHeight="1" spans="1:4">
      <c r="A1055" s="153" t="s">
        <v>905</v>
      </c>
      <c r="B1055" s="148"/>
      <c r="C1055" s="148">
        <v>0</v>
      </c>
      <c r="D1055" s="253"/>
    </row>
    <row r="1056" customHeight="1" spans="1:4">
      <c r="A1056" s="153" t="s">
        <v>906</v>
      </c>
      <c r="B1056" s="148"/>
      <c r="C1056" s="148">
        <v>0</v>
      </c>
      <c r="D1056" s="253"/>
    </row>
    <row r="1057" customHeight="1" spans="1:4">
      <c r="A1057" s="153" t="s">
        <v>907</v>
      </c>
      <c r="B1057" s="148"/>
      <c r="C1057" s="148">
        <v>0</v>
      </c>
      <c r="D1057" s="253"/>
    </row>
    <row r="1058" customHeight="1" spans="1:4">
      <c r="A1058" s="153" t="s">
        <v>908</v>
      </c>
      <c r="B1058" s="148"/>
      <c r="C1058" s="148">
        <v>0</v>
      </c>
      <c r="D1058" s="253"/>
    </row>
    <row r="1059" customHeight="1" spans="1:4">
      <c r="A1059" s="153" t="s">
        <v>909</v>
      </c>
      <c r="B1059" s="148"/>
      <c r="C1059" s="148">
        <v>0</v>
      </c>
      <c r="D1059" s="253"/>
    </row>
    <row r="1060" customHeight="1" spans="1:4">
      <c r="A1060" s="152" t="s">
        <v>910</v>
      </c>
      <c r="B1060" s="148">
        <f>SUM(B1061:B1064)</f>
        <v>0</v>
      </c>
      <c r="C1060" s="148">
        <f>SUM(C1061:C1064)</f>
        <v>0</v>
      </c>
      <c r="D1060" s="253"/>
    </row>
    <row r="1061" customHeight="1" spans="1:4">
      <c r="A1061" s="153" t="s">
        <v>115</v>
      </c>
      <c r="B1061" s="148"/>
      <c r="C1061" s="148">
        <v>0</v>
      </c>
      <c r="D1061" s="253"/>
    </row>
    <row r="1062" customHeight="1" spans="1:4">
      <c r="A1062" s="153" t="s">
        <v>116</v>
      </c>
      <c r="B1062" s="148"/>
      <c r="C1062" s="148">
        <v>0</v>
      </c>
      <c r="D1062" s="253"/>
    </row>
    <row r="1063" customHeight="1" spans="1:4">
      <c r="A1063" s="153" t="s">
        <v>117</v>
      </c>
      <c r="B1063" s="148"/>
      <c r="C1063" s="148">
        <v>0</v>
      </c>
      <c r="D1063" s="253"/>
    </row>
    <row r="1064" customHeight="1" spans="1:4">
      <c r="A1064" s="153" t="s">
        <v>911</v>
      </c>
      <c r="B1064" s="148"/>
      <c r="C1064" s="148">
        <v>0</v>
      </c>
      <c r="D1064" s="253"/>
    </row>
    <row r="1065" customHeight="1" spans="1:4">
      <c r="A1065" s="152" t="s">
        <v>912</v>
      </c>
      <c r="B1065" s="148">
        <f>SUM(B1066:B1078)</f>
        <v>0</v>
      </c>
      <c r="C1065" s="148">
        <f>SUM(C1066:C1078)</f>
        <v>0</v>
      </c>
      <c r="D1065" s="253"/>
    </row>
    <row r="1066" customHeight="1" spans="1:4">
      <c r="A1066" s="153" t="s">
        <v>115</v>
      </c>
      <c r="B1066" s="148"/>
      <c r="C1066" s="148">
        <v>0</v>
      </c>
      <c r="D1066" s="253"/>
    </row>
    <row r="1067" customHeight="1" spans="1:4">
      <c r="A1067" s="153" t="s">
        <v>116</v>
      </c>
      <c r="B1067" s="148"/>
      <c r="C1067" s="148">
        <v>0</v>
      </c>
      <c r="D1067" s="253"/>
    </row>
    <row r="1068" customHeight="1" spans="1:4">
      <c r="A1068" s="153" t="s">
        <v>117</v>
      </c>
      <c r="B1068" s="148"/>
      <c r="C1068" s="148">
        <v>0</v>
      </c>
      <c r="D1068" s="253"/>
    </row>
    <row r="1069" customHeight="1" spans="1:4">
      <c r="A1069" s="153" t="s">
        <v>913</v>
      </c>
      <c r="B1069" s="148"/>
      <c r="C1069" s="148">
        <v>0</v>
      </c>
      <c r="D1069" s="253"/>
    </row>
    <row r="1070" customHeight="1" spans="1:4">
      <c r="A1070" s="153" t="s">
        <v>914</v>
      </c>
      <c r="B1070" s="148"/>
      <c r="C1070" s="148">
        <v>0</v>
      </c>
      <c r="D1070" s="253"/>
    </row>
    <row r="1071" customHeight="1" spans="1:4">
      <c r="A1071" s="153" t="s">
        <v>915</v>
      </c>
      <c r="B1071" s="148"/>
      <c r="C1071" s="148">
        <v>0</v>
      </c>
      <c r="D1071" s="253"/>
    </row>
    <row r="1072" customHeight="1" spans="1:4">
      <c r="A1072" s="153" t="s">
        <v>916</v>
      </c>
      <c r="B1072" s="148"/>
      <c r="C1072" s="148">
        <v>0</v>
      </c>
      <c r="D1072" s="253"/>
    </row>
    <row r="1073" customHeight="1" spans="1:4">
      <c r="A1073" s="153" t="s">
        <v>917</v>
      </c>
      <c r="B1073" s="148"/>
      <c r="C1073" s="148">
        <v>0</v>
      </c>
      <c r="D1073" s="253"/>
    </row>
    <row r="1074" customHeight="1" spans="1:4">
      <c r="A1074" s="153" t="s">
        <v>918</v>
      </c>
      <c r="B1074" s="148"/>
      <c r="C1074" s="148">
        <v>0</v>
      </c>
      <c r="D1074" s="253"/>
    </row>
    <row r="1075" customHeight="1" spans="1:4">
      <c r="A1075" s="153" t="s">
        <v>919</v>
      </c>
      <c r="B1075" s="148"/>
      <c r="C1075" s="148">
        <v>0</v>
      </c>
      <c r="D1075" s="253"/>
    </row>
    <row r="1076" customHeight="1" spans="1:4">
      <c r="A1076" s="153" t="s">
        <v>864</v>
      </c>
      <c r="B1076" s="148"/>
      <c r="C1076" s="148">
        <v>0</v>
      </c>
      <c r="D1076" s="253"/>
    </row>
    <row r="1077" customHeight="1" spans="1:4">
      <c r="A1077" s="153" t="s">
        <v>920</v>
      </c>
      <c r="B1077" s="148"/>
      <c r="C1077" s="148">
        <v>0</v>
      </c>
      <c r="D1077" s="253"/>
    </row>
    <row r="1078" customHeight="1" spans="1:4">
      <c r="A1078" s="153" t="s">
        <v>921</v>
      </c>
      <c r="B1078" s="148"/>
      <c r="C1078" s="148">
        <v>0</v>
      </c>
      <c r="D1078" s="253"/>
    </row>
    <row r="1079" customHeight="1" spans="1:4">
      <c r="A1079" s="152" t="s">
        <v>922</v>
      </c>
      <c r="B1079" s="148">
        <f>SUM(B1080:B1085)</f>
        <v>1490</v>
      </c>
      <c r="C1079" s="148">
        <f>SUM(C1080:C1085)</f>
        <v>1607</v>
      </c>
      <c r="D1079" s="253">
        <f t="shared" ref="D1079:D1081" si="45">C1079/B1079</f>
        <v>1.07852348993289</v>
      </c>
    </row>
    <row r="1080" customHeight="1" spans="1:4">
      <c r="A1080" s="153" t="s">
        <v>115</v>
      </c>
      <c r="B1080" s="148">
        <v>400</v>
      </c>
      <c r="C1080" s="148">
        <v>380</v>
      </c>
      <c r="D1080" s="253">
        <f t="shared" si="45"/>
        <v>0.95</v>
      </c>
    </row>
    <row r="1081" customHeight="1" spans="1:4">
      <c r="A1081" s="153" t="s">
        <v>116</v>
      </c>
      <c r="B1081" s="148">
        <v>90</v>
      </c>
      <c r="C1081" s="148">
        <v>92</v>
      </c>
      <c r="D1081" s="253">
        <f t="shared" si="45"/>
        <v>1.02222222222222</v>
      </c>
    </row>
    <row r="1082" customHeight="1" spans="1:4">
      <c r="A1082" s="153" t="s">
        <v>117</v>
      </c>
      <c r="B1082" s="148"/>
      <c r="C1082" s="148">
        <v>0</v>
      </c>
      <c r="D1082" s="253"/>
    </row>
    <row r="1083" customHeight="1" spans="1:4">
      <c r="A1083" s="153" t="s">
        <v>923</v>
      </c>
      <c r="B1083" s="148"/>
      <c r="C1083" s="148">
        <v>0</v>
      </c>
      <c r="D1083" s="253"/>
    </row>
    <row r="1084" customHeight="1" spans="1:4">
      <c r="A1084" s="153" t="s">
        <v>924</v>
      </c>
      <c r="B1084" s="148"/>
      <c r="C1084" s="148">
        <v>0</v>
      </c>
      <c r="D1084" s="253"/>
    </row>
    <row r="1085" customHeight="1" spans="1:4">
      <c r="A1085" s="153" t="s">
        <v>925</v>
      </c>
      <c r="B1085" s="148">
        <v>1000</v>
      </c>
      <c r="C1085" s="148">
        <v>1135</v>
      </c>
      <c r="D1085" s="253">
        <f>C1085/B1085</f>
        <v>1.135</v>
      </c>
    </row>
    <row r="1086" customHeight="1" spans="1:4">
      <c r="A1086" s="152" t="s">
        <v>926</v>
      </c>
      <c r="B1086" s="148">
        <f>SUM(B1087:B1093)</f>
        <v>0</v>
      </c>
      <c r="C1086" s="148">
        <f>SUM(C1087:C1093)</f>
        <v>0</v>
      </c>
      <c r="D1086" s="253"/>
    </row>
    <row r="1087" customHeight="1" spans="1:4">
      <c r="A1087" s="153" t="s">
        <v>115</v>
      </c>
      <c r="B1087" s="148"/>
      <c r="C1087" s="148">
        <v>0</v>
      </c>
      <c r="D1087" s="253"/>
    </row>
    <row r="1088" customHeight="1" spans="1:4">
      <c r="A1088" s="153" t="s">
        <v>116</v>
      </c>
      <c r="B1088" s="148"/>
      <c r="C1088" s="148">
        <v>0</v>
      </c>
      <c r="D1088" s="253"/>
    </row>
    <row r="1089" customHeight="1" spans="1:4">
      <c r="A1089" s="153" t="s">
        <v>117</v>
      </c>
      <c r="B1089" s="148"/>
      <c r="C1089" s="148">
        <v>0</v>
      </c>
      <c r="D1089" s="253"/>
    </row>
    <row r="1090" customHeight="1" spans="1:4">
      <c r="A1090" s="153" t="s">
        <v>927</v>
      </c>
      <c r="B1090" s="148"/>
      <c r="C1090" s="148">
        <v>0</v>
      </c>
      <c r="D1090" s="253"/>
    </row>
    <row r="1091" customHeight="1" spans="1:4">
      <c r="A1091" s="153" t="s">
        <v>928</v>
      </c>
      <c r="B1091" s="148"/>
      <c r="C1091" s="148">
        <v>0</v>
      </c>
      <c r="D1091" s="253"/>
    </row>
    <row r="1092" customHeight="1" spans="1:4">
      <c r="A1092" s="153" t="s">
        <v>929</v>
      </c>
      <c r="B1092" s="148"/>
      <c r="C1092" s="148">
        <v>0</v>
      </c>
      <c r="D1092" s="253"/>
    </row>
    <row r="1093" customHeight="1" spans="1:4">
      <c r="A1093" s="153" t="s">
        <v>930</v>
      </c>
      <c r="B1093" s="148"/>
      <c r="C1093" s="148">
        <v>0</v>
      </c>
      <c r="D1093" s="253"/>
    </row>
    <row r="1094" customHeight="1" spans="1:4">
      <c r="A1094" s="152" t="s">
        <v>931</v>
      </c>
      <c r="B1094" s="148">
        <f>SUM(B1095:B1099)</f>
        <v>10</v>
      </c>
      <c r="C1094" s="148">
        <f>SUM(C1095:C1099)</f>
        <v>15</v>
      </c>
      <c r="D1094" s="253">
        <f>C1094/B1094</f>
        <v>1.5</v>
      </c>
    </row>
    <row r="1095" customHeight="1" spans="1:4">
      <c r="A1095" s="153" t="s">
        <v>932</v>
      </c>
      <c r="B1095" s="148"/>
      <c r="C1095" s="148">
        <v>0</v>
      </c>
      <c r="D1095" s="253"/>
    </row>
    <row r="1096" customHeight="1" spans="1:4">
      <c r="A1096" s="153" t="s">
        <v>933</v>
      </c>
      <c r="B1096" s="148">
        <v>10</v>
      </c>
      <c r="C1096" s="148">
        <v>15</v>
      </c>
      <c r="D1096" s="253">
        <f t="shared" ref="D1096:D1101" si="46">C1096/B1096</f>
        <v>1.5</v>
      </c>
    </row>
    <row r="1097" customHeight="1" spans="1:4">
      <c r="A1097" s="153" t="s">
        <v>934</v>
      </c>
      <c r="B1097" s="148"/>
      <c r="C1097" s="148">
        <v>0</v>
      </c>
      <c r="D1097" s="253"/>
    </row>
    <row r="1098" customHeight="1" spans="1:4">
      <c r="A1098" s="153" t="s">
        <v>935</v>
      </c>
      <c r="B1098" s="148"/>
      <c r="C1098" s="148">
        <v>0</v>
      </c>
      <c r="D1098" s="253"/>
    </row>
    <row r="1099" customHeight="1" spans="1:4">
      <c r="A1099" s="153" t="s">
        <v>936</v>
      </c>
      <c r="B1099" s="148"/>
      <c r="C1099" s="148">
        <v>0</v>
      </c>
      <c r="D1099" s="253"/>
    </row>
    <row r="1100" customHeight="1" spans="1:4">
      <c r="A1100" s="152" t="s">
        <v>91</v>
      </c>
      <c r="B1100" s="148">
        <f>SUM(B1101,B1111,B1117)</f>
        <v>50</v>
      </c>
      <c r="C1100" s="148">
        <f>SUM(C1101,C1111,C1117)</f>
        <v>50</v>
      </c>
      <c r="D1100" s="253">
        <f t="shared" si="46"/>
        <v>1</v>
      </c>
    </row>
    <row r="1101" customHeight="1" spans="1:4">
      <c r="A1101" s="152" t="s">
        <v>937</v>
      </c>
      <c r="B1101" s="148">
        <f>SUM(B1102:B1110)</f>
        <v>30</v>
      </c>
      <c r="C1101" s="148">
        <f>SUM(C1102:C1110)</f>
        <v>30</v>
      </c>
      <c r="D1101" s="253">
        <f t="shared" si="46"/>
        <v>1</v>
      </c>
    </row>
    <row r="1102" customHeight="1" spans="1:4">
      <c r="A1102" s="153" t="s">
        <v>115</v>
      </c>
      <c r="B1102" s="148"/>
      <c r="C1102" s="148">
        <v>0</v>
      </c>
      <c r="D1102" s="253"/>
    </row>
    <row r="1103" customHeight="1" spans="1:4">
      <c r="A1103" s="153" t="s">
        <v>116</v>
      </c>
      <c r="B1103" s="148"/>
      <c r="C1103" s="148">
        <v>0</v>
      </c>
      <c r="D1103" s="253"/>
    </row>
    <row r="1104" customHeight="1" spans="1:4">
      <c r="A1104" s="153" t="s">
        <v>117</v>
      </c>
      <c r="B1104" s="148"/>
      <c r="C1104" s="148">
        <v>0</v>
      </c>
      <c r="D1104" s="253"/>
    </row>
    <row r="1105" customHeight="1" spans="1:4">
      <c r="A1105" s="153" t="s">
        <v>938</v>
      </c>
      <c r="B1105" s="148"/>
      <c r="C1105" s="148">
        <v>0</v>
      </c>
      <c r="D1105" s="253"/>
    </row>
    <row r="1106" customHeight="1" spans="1:4">
      <c r="A1106" s="153" t="s">
        <v>939</v>
      </c>
      <c r="B1106" s="148"/>
      <c r="C1106" s="148">
        <v>0</v>
      </c>
      <c r="D1106" s="253"/>
    </row>
    <row r="1107" customHeight="1" spans="1:4">
      <c r="A1107" s="153" t="s">
        <v>940</v>
      </c>
      <c r="B1107" s="148"/>
      <c r="C1107" s="148">
        <v>0</v>
      </c>
      <c r="D1107" s="253"/>
    </row>
    <row r="1108" customHeight="1" spans="1:4">
      <c r="A1108" s="153" t="s">
        <v>941</v>
      </c>
      <c r="B1108" s="148"/>
      <c r="C1108" s="148">
        <v>0</v>
      </c>
      <c r="D1108" s="253"/>
    </row>
    <row r="1109" customHeight="1" spans="1:4">
      <c r="A1109" s="153" t="s">
        <v>124</v>
      </c>
      <c r="B1109" s="148"/>
      <c r="C1109" s="148">
        <v>0</v>
      </c>
      <c r="D1109" s="253"/>
    </row>
    <row r="1110" customHeight="1" spans="1:4">
      <c r="A1110" s="153" t="s">
        <v>942</v>
      </c>
      <c r="B1110" s="148">
        <v>30</v>
      </c>
      <c r="C1110" s="148">
        <v>30</v>
      </c>
      <c r="D1110" s="253">
        <f>C1110/B1110</f>
        <v>1</v>
      </c>
    </row>
    <row r="1111" customHeight="1" spans="1:4">
      <c r="A1111" s="152" t="s">
        <v>943</v>
      </c>
      <c r="B1111" s="148">
        <f>SUM(B1112:B1116)</f>
        <v>0</v>
      </c>
      <c r="C1111" s="148">
        <f>SUM(C1112:C1116)</f>
        <v>0</v>
      </c>
      <c r="D1111" s="253"/>
    </row>
    <row r="1112" customHeight="1" spans="1:4">
      <c r="A1112" s="153" t="s">
        <v>115</v>
      </c>
      <c r="B1112" s="148"/>
      <c r="C1112" s="148">
        <v>0</v>
      </c>
      <c r="D1112" s="253"/>
    </row>
    <row r="1113" customHeight="1" spans="1:4">
      <c r="A1113" s="153" t="s">
        <v>116</v>
      </c>
      <c r="B1113" s="148"/>
      <c r="C1113" s="148">
        <v>0</v>
      </c>
      <c r="D1113" s="253"/>
    </row>
    <row r="1114" customHeight="1" spans="1:4">
      <c r="A1114" s="153" t="s">
        <v>117</v>
      </c>
      <c r="B1114" s="148"/>
      <c r="C1114" s="148">
        <v>0</v>
      </c>
      <c r="D1114" s="253"/>
    </row>
    <row r="1115" customHeight="1" spans="1:4">
      <c r="A1115" s="153" t="s">
        <v>944</v>
      </c>
      <c r="B1115" s="148"/>
      <c r="C1115" s="148">
        <v>0</v>
      </c>
      <c r="D1115" s="253"/>
    </row>
    <row r="1116" customHeight="1" spans="1:4">
      <c r="A1116" s="153" t="s">
        <v>945</v>
      </c>
      <c r="B1116" s="148"/>
      <c r="C1116" s="148">
        <v>0</v>
      </c>
      <c r="D1116" s="253"/>
    </row>
    <row r="1117" customHeight="1" spans="1:4">
      <c r="A1117" s="152" t="s">
        <v>946</v>
      </c>
      <c r="B1117" s="148">
        <f>SUM(B1118:B1119)</f>
        <v>20</v>
      </c>
      <c r="C1117" s="148">
        <f>SUM(C1118:C1119)</f>
        <v>20</v>
      </c>
      <c r="D1117" s="253">
        <f>C1117/B1117</f>
        <v>1</v>
      </c>
    </row>
    <row r="1118" customHeight="1" spans="1:4">
      <c r="A1118" s="153" t="s">
        <v>947</v>
      </c>
      <c r="B1118" s="148"/>
      <c r="C1118" s="148">
        <v>0</v>
      </c>
      <c r="D1118" s="253"/>
    </row>
    <row r="1119" customHeight="1" spans="1:4">
      <c r="A1119" s="153" t="s">
        <v>948</v>
      </c>
      <c r="B1119" s="148">
        <v>20</v>
      </c>
      <c r="C1119" s="148">
        <v>20</v>
      </c>
      <c r="D1119" s="253">
        <f>C1119/B1119</f>
        <v>1</v>
      </c>
    </row>
    <row r="1120" customHeight="1" spans="1:4">
      <c r="A1120" s="152" t="s">
        <v>92</v>
      </c>
      <c r="B1120" s="148">
        <f>SUM(B1121,B1128,B1138,B1144,B1147)</f>
        <v>0</v>
      </c>
      <c r="C1120" s="148">
        <f>SUM(C1121,C1128,C1138,C1144,C1147)</f>
        <v>0</v>
      </c>
      <c r="D1120" s="253"/>
    </row>
    <row r="1121" customHeight="1" spans="1:4">
      <c r="A1121" s="152" t="s">
        <v>949</v>
      </c>
      <c r="B1121" s="148">
        <f>SUM(B1122:B1127)</f>
        <v>0</v>
      </c>
      <c r="C1121" s="148">
        <f>SUM(C1122:C1127)</f>
        <v>0</v>
      </c>
      <c r="D1121" s="253"/>
    </row>
    <row r="1122" customHeight="1" spans="1:4">
      <c r="A1122" s="153" t="s">
        <v>115</v>
      </c>
      <c r="B1122" s="148"/>
      <c r="C1122" s="148">
        <v>0</v>
      </c>
      <c r="D1122" s="253"/>
    </row>
    <row r="1123" customHeight="1" spans="1:4">
      <c r="A1123" s="153" t="s">
        <v>116</v>
      </c>
      <c r="B1123" s="148"/>
      <c r="C1123" s="148">
        <v>0</v>
      </c>
      <c r="D1123" s="253"/>
    </row>
    <row r="1124" customHeight="1" spans="1:4">
      <c r="A1124" s="153" t="s">
        <v>117</v>
      </c>
      <c r="B1124" s="148"/>
      <c r="C1124" s="148">
        <v>0</v>
      </c>
      <c r="D1124" s="253"/>
    </row>
    <row r="1125" customHeight="1" spans="1:4">
      <c r="A1125" s="153" t="s">
        <v>950</v>
      </c>
      <c r="B1125" s="148"/>
      <c r="C1125" s="148">
        <v>0</v>
      </c>
      <c r="D1125" s="253"/>
    </row>
    <row r="1126" customHeight="1" spans="1:4">
      <c r="A1126" s="153" t="s">
        <v>124</v>
      </c>
      <c r="B1126" s="148"/>
      <c r="C1126" s="148">
        <v>0</v>
      </c>
      <c r="D1126" s="253"/>
    </row>
    <row r="1127" customHeight="1" spans="1:4">
      <c r="A1127" s="153" t="s">
        <v>951</v>
      </c>
      <c r="B1127" s="148"/>
      <c r="C1127" s="148">
        <v>0</v>
      </c>
      <c r="D1127" s="253"/>
    </row>
    <row r="1128" customHeight="1" spans="1:4">
      <c r="A1128" s="152" t="s">
        <v>952</v>
      </c>
      <c r="B1128" s="148">
        <f>SUM(B1129:B1137)</f>
        <v>0</v>
      </c>
      <c r="C1128" s="148">
        <f>SUM(C1129:C1137)</f>
        <v>0</v>
      </c>
      <c r="D1128" s="253"/>
    </row>
    <row r="1129" customHeight="1" spans="1:4">
      <c r="A1129" s="153" t="s">
        <v>953</v>
      </c>
      <c r="B1129" s="148"/>
      <c r="C1129" s="148">
        <v>0</v>
      </c>
      <c r="D1129" s="253"/>
    </row>
    <row r="1130" customHeight="1" spans="1:4">
      <c r="A1130" s="153" t="s">
        <v>954</v>
      </c>
      <c r="B1130" s="148"/>
      <c r="C1130" s="148">
        <v>0</v>
      </c>
      <c r="D1130" s="253"/>
    </row>
    <row r="1131" customHeight="1" spans="1:4">
      <c r="A1131" s="153" t="s">
        <v>955</v>
      </c>
      <c r="B1131" s="148"/>
      <c r="C1131" s="148">
        <v>0</v>
      </c>
      <c r="D1131" s="253"/>
    </row>
    <row r="1132" customHeight="1" spans="1:4">
      <c r="A1132" s="153" t="s">
        <v>956</v>
      </c>
      <c r="B1132" s="148"/>
      <c r="C1132" s="148">
        <v>0</v>
      </c>
      <c r="D1132" s="253"/>
    </row>
    <row r="1133" customHeight="1" spans="1:4">
      <c r="A1133" s="153" t="s">
        <v>957</v>
      </c>
      <c r="B1133" s="148"/>
      <c r="C1133" s="148">
        <v>0</v>
      </c>
      <c r="D1133" s="253"/>
    </row>
    <row r="1134" customHeight="1" spans="1:4">
      <c r="A1134" s="153" t="s">
        <v>958</v>
      </c>
      <c r="B1134" s="148"/>
      <c r="C1134" s="148">
        <v>0</v>
      </c>
      <c r="D1134" s="253"/>
    </row>
    <row r="1135" customHeight="1" spans="1:4">
      <c r="A1135" s="153" t="s">
        <v>959</v>
      </c>
      <c r="B1135" s="148"/>
      <c r="C1135" s="148">
        <v>0</v>
      </c>
      <c r="D1135" s="253"/>
    </row>
    <row r="1136" customHeight="1" spans="1:4">
      <c r="A1136" s="153" t="s">
        <v>960</v>
      </c>
      <c r="B1136" s="148"/>
      <c r="C1136" s="148">
        <v>0</v>
      </c>
      <c r="D1136" s="253"/>
    </row>
    <row r="1137" customHeight="1" spans="1:4">
      <c r="A1137" s="153" t="s">
        <v>961</v>
      </c>
      <c r="B1137" s="148"/>
      <c r="C1137" s="148">
        <v>0</v>
      </c>
      <c r="D1137" s="253"/>
    </row>
    <row r="1138" customHeight="1" spans="1:4">
      <c r="A1138" s="152" t="s">
        <v>962</v>
      </c>
      <c r="B1138" s="148">
        <f>SUM(B1139:B1143)</f>
        <v>0</v>
      </c>
      <c r="C1138" s="148">
        <f>SUM(C1139:C1143)</f>
        <v>0</v>
      </c>
      <c r="D1138" s="253"/>
    </row>
    <row r="1139" customHeight="1" spans="1:4">
      <c r="A1139" s="153" t="s">
        <v>963</v>
      </c>
      <c r="B1139" s="148"/>
      <c r="C1139" s="148">
        <v>0</v>
      </c>
      <c r="D1139" s="253"/>
    </row>
    <row r="1140" customHeight="1" spans="1:4">
      <c r="A1140" s="153" t="s">
        <v>964</v>
      </c>
      <c r="B1140" s="148"/>
      <c r="C1140" s="148">
        <v>0</v>
      </c>
      <c r="D1140" s="253"/>
    </row>
    <row r="1141" customHeight="1" spans="1:4">
      <c r="A1141" s="153" t="s">
        <v>965</v>
      </c>
      <c r="B1141" s="148"/>
      <c r="C1141" s="148">
        <v>0</v>
      </c>
      <c r="D1141" s="253"/>
    </row>
    <row r="1142" customHeight="1" spans="1:4">
      <c r="A1142" s="153" t="s">
        <v>966</v>
      </c>
      <c r="B1142" s="148"/>
      <c r="C1142" s="148">
        <v>0</v>
      </c>
      <c r="D1142" s="253"/>
    </row>
    <row r="1143" customHeight="1" spans="1:4">
      <c r="A1143" s="153" t="s">
        <v>967</v>
      </c>
      <c r="B1143" s="148"/>
      <c r="C1143" s="148">
        <v>0</v>
      </c>
      <c r="D1143" s="253"/>
    </row>
    <row r="1144" customHeight="1" spans="1:4">
      <c r="A1144" s="152" t="s">
        <v>968</v>
      </c>
      <c r="B1144" s="148">
        <f>SUM(B1145:B1146)</f>
        <v>0</v>
      </c>
      <c r="C1144" s="148">
        <f>SUM(C1145:C1146)</f>
        <v>0</v>
      </c>
      <c r="D1144" s="253"/>
    </row>
    <row r="1145" customHeight="1" spans="1:4">
      <c r="A1145" s="153" t="s">
        <v>969</v>
      </c>
      <c r="B1145" s="148"/>
      <c r="C1145" s="148">
        <v>0</v>
      </c>
      <c r="D1145" s="253"/>
    </row>
    <row r="1146" customHeight="1" spans="1:4">
      <c r="A1146" s="153" t="s">
        <v>970</v>
      </c>
      <c r="B1146" s="148"/>
      <c r="C1146" s="148">
        <v>0</v>
      </c>
      <c r="D1146" s="253"/>
    </row>
    <row r="1147" customHeight="1" spans="1:4">
      <c r="A1147" s="152" t="s">
        <v>971</v>
      </c>
      <c r="B1147" s="148">
        <f>SUM(B1148:B1149)</f>
        <v>0</v>
      </c>
      <c r="C1147" s="148">
        <f>SUM(C1148:C1149)</f>
        <v>0</v>
      </c>
      <c r="D1147" s="253"/>
    </row>
    <row r="1148" customHeight="1" spans="1:4">
      <c r="A1148" s="153" t="s">
        <v>972</v>
      </c>
      <c r="B1148" s="148"/>
      <c r="C1148" s="148">
        <v>0</v>
      </c>
      <c r="D1148" s="253"/>
    </row>
    <row r="1149" customHeight="1" spans="1:4">
      <c r="A1149" s="153" t="s">
        <v>973</v>
      </c>
      <c r="B1149" s="148"/>
      <c r="C1149" s="148">
        <v>0</v>
      </c>
      <c r="D1149" s="253"/>
    </row>
    <row r="1150" customHeight="1" spans="1:4">
      <c r="A1150" s="152" t="s">
        <v>93</v>
      </c>
      <c r="B1150" s="148">
        <f>SUM(B1151:B1159)</f>
        <v>0</v>
      </c>
      <c r="C1150" s="148">
        <f>SUM(C1151:C1159)</f>
        <v>0</v>
      </c>
      <c r="D1150" s="253"/>
    </row>
    <row r="1151" customHeight="1" spans="1:4">
      <c r="A1151" s="152" t="s">
        <v>974</v>
      </c>
      <c r="B1151" s="148"/>
      <c r="C1151" s="148">
        <v>0</v>
      </c>
      <c r="D1151" s="253"/>
    </row>
    <row r="1152" customHeight="1" spans="1:4">
      <c r="A1152" s="152" t="s">
        <v>975</v>
      </c>
      <c r="B1152" s="148"/>
      <c r="C1152" s="148">
        <v>0</v>
      </c>
      <c r="D1152" s="253"/>
    </row>
    <row r="1153" customHeight="1" spans="1:4">
      <c r="A1153" s="152" t="s">
        <v>976</v>
      </c>
      <c r="B1153" s="148"/>
      <c r="C1153" s="148">
        <v>0</v>
      </c>
      <c r="D1153" s="253"/>
    </row>
    <row r="1154" customHeight="1" spans="1:4">
      <c r="A1154" s="152" t="s">
        <v>977</v>
      </c>
      <c r="B1154" s="148"/>
      <c r="C1154" s="148">
        <v>0</v>
      </c>
      <c r="D1154" s="253"/>
    </row>
    <row r="1155" customHeight="1" spans="1:4">
      <c r="A1155" s="152" t="s">
        <v>978</v>
      </c>
      <c r="B1155" s="148"/>
      <c r="C1155" s="148">
        <v>0</v>
      </c>
      <c r="D1155" s="253"/>
    </row>
    <row r="1156" customHeight="1" spans="1:4">
      <c r="A1156" s="152" t="s">
        <v>979</v>
      </c>
      <c r="B1156" s="148"/>
      <c r="C1156" s="148">
        <v>0</v>
      </c>
      <c r="D1156" s="253"/>
    </row>
    <row r="1157" customHeight="1" spans="1:4">
      <c r="A1157" s="152" t="s">
        <v>980</v>
      </c>
      <c r="B1157" s="148"/>
      <c r="C1157" s="148">
        <v>0</v>
      </c>
      <c r="D1157" s="253"/>
    </row>
    <row r="1158" customHeight="1" spans="1:4">
      <c r="A1158" s="152" t="s">
        <v>981</v>
      </c>
      <c r="B1158" s="148"/>
      <c r="C1158" s="148">
        <v>0</v>
      </c>
      <c r="D1158" s="253"/>
    </row>
    <row r="1159" customHeight="1" spans="1:4">
      <c r="A1159" s="152" t="s">
        <v>982</v>
      </c>
      <c r="B1159" s="148"/>
      <c r="C1159" s="148">
        <v>0</v>
      </c>
      <c r="D1159" s="253"/>
    </row>
    <row r="1160" customHeight="1" spans="1:4">
      <c r="A1160" s="152" t="s">
        <v>94</v>
      </c>
      <c r="B1160" s="148">
        <f>SUM(B1161,B1188,B1203)</f>
        <v>1100</v>
      </c>
      <c r="C1160" s="148">
        <f>SUM(C1161,C1188,C1203)</f>
        <v>1174</v>
      </c>
      <c r="D1160" s="253">
        <f t="shared" ref="D1160:D1163" si="47">C1160/B1160</f>
        <v>1.06727272727273</v>
      </c>
    </row>
    <row r="1161" customHeight="1" spans="1:4">
      <c r="A1161" s="152" t="s">
        <v>983</v>
      </c>
      <c r="B1161" s="148">
        <f>SUM(B1162:B1187)</f>
        <v>1100</v>
      </c>
      <c r="C1161" s="148">
        <f>SUM(C1162:C1187)</f>
        <v>1174</v>
      </c>
      <c r="D1161" s="253">
        <f t="shared" si="47"/>
        <v>1.06727272727273</v>
      </c>
    </row>
    <row r="1162" customHeight="1" spans="1:4">
      <c r="A1162" s="153" t="s">
        <v>115</v>
      </c>
      <c r="B1162" s="148">
        <v>470</v>
      </c>
      <c r="C1162" s="148">
        <v>501</v>
      </c>
      <c r="D1162" s="253">
        <f t="shared" si="47"/>
        <v>1.06595744680851</v>
      </c>
    </row>
    <row r="1163" customHeight="1" spans="1:4">
      <c r="A1163" s="153" t="s">
        <v>116</v>
      </c>
      <c r="B1163" s="148">
        <v>70</v>
      </c>
      <c r="C1163" s="148">
        <v>71</v>
      </c>
      <c r="D1163" s="253">
        <f t="shared" si="47"/>
        <v>1.01428571428571</v>
      </c>
    </row>
    <row r="1164" customHeight="1" spans="1:4">
      <c r="A1164" s="153" t="s">
        <v>117</v>
      </c>
      <c r="B1164" s="148"/>
      <c r="C1164" s="148">
        <v>0</v>
      </c>
      <c r="D1164" s="253"/>
    </row>
    <row r="1165" customHeight="1" spans="1:4">
      <c r="A1165" s="153" t="s">
        <v>984</v>
      </c>
      <c r="B1165" s="148">
        <v>360</v>
      </c>
      <c r="C1165" s="148">
        <v>382</v>
      </c>
      <c r="D1165" s="253">
        <f>C1165/B1165</f>
        <v>1.06111111111111</v>
      </c>
    </row>
    <row r="1166" customHeight="1" spans="1:4">
      <c r="A1166" s="153" t="s">
        <v>985</v>
      </c>
      <c r="B1166" s="148"/>
      <c r="C1166" s="148">
        <v>0</v>
      </c>
      <c r="D1166" s="253"/>
    </row>
    <row r="1167" customHeight="1" spans="1:4">
      <c r="A1167" s="153" t="s">
        <v>986</v>
      </c>
      <c r="B1167" s="148"/>
      <c r="C1167" s="148">
        <v>0</v>
      </c>
      <c r="D1167" s="253"/>
    </row>
    <row r="1168" customHeight="1" spans="1:4">
      <c r="A1168" s="153" t="s">
        <v>987</v>
      </c>
      <c r="B1168" s="148"/>
      <c r="C1168" s="148">
        <v>0</v>
      </c>
      <c r="D1168" s="253"/>
    </row>
    <row r="1169" customHeight="1" spans="1:4">
      <c r="A1169" s="153" t="s">
        <v>988</v>
      </c>
      <c r="B1169" s="148"/>
      <c r="C1169" s="148">
        <v>0</v>
      </c>
      <c r="D1169" s="253"/>
    </row>
    <row r="1170" customHeight="1" spans="1:4">
      <c r="A1170" s="153" t="s">
        <v>989</v>
      </c>
      <c r="B1170" s="148"/>
      <c r="C1170" s="148">
        <v>0</v>
      </c>
      <c r="D1170" s="253"/>
    </row>
    <row r="1171" customHeight="1" spans="1:4">
      <c r="A1171" s="153" t="s">
        <v>990</v>
      </c>
      <c r="B1171" s="148"/>
      <c r="C1171" s="148">
        <v>0</v>
      </c>
      <c r="D1171" s="253"/>
    </row>
    <row r="1172" customHeight="1" spans="1:4">
      <c r="A1172" s="153" t="s">
        <v>991</v>
      </c>
      <c r="B1172" s="148"/>
      <c r="C1172" s="148">
        <v>0</v>
      </c>
      <c r="D1172" s="253"/>
    </row>
    <row r="1173" customHeight="1" spans="1:4">
      <c r="A1173" s="153" t="s">
        <v>992</v>
      </c>
      <c r="B1173" s="148"/>
      <c r="C1173" s="148">
        <v>0</v>
      </c>
      <c r="D1173" s="253"/>
    </row>
    <row r="1174" customHeight="1" spans="1:4">
      <c r="A1174" s="153" t="s">
        <v>993</v>
      </c>
      <c r="B1174" s="148"/>
      <c r="C1174" s="148">
        <v>0</v>
      </c>
      <c r="D1174" s="253"/>
    </row>
    <row r="1175" customHeight="1" spans="1:4">
      <c r="A1175" s="153" t="s">
        <v>994</v>
      </c>
      <c r="B1175" s="148"/>
      <c r="C1175" s="148">
        <v>0</v>
      </c>
      <c r="D1175" s="253"/>
    </row>
    <row r="1176" customHeight="1" spans="1:4">
      <c r="A1176" s="153" t="s">
        <v>995</v>
      </c>
      <c r="B1176" s="148"/>
      <c r="C1176" s="148">
        <v>0</v>
      </c>
      <c r="D1176" s="253"/>
    </row>
    <row r="1177" customHeight="1" spans="1:4">
      <c r="A1177" s="153" t="s">
        <v>996</v>
      </c>
      <c r="B1177" s="148"/>
      <c r="C1177" s="148">
        <v>0</v>
      </c>
      <c r="D1177" s="253"/>
    </row>
    <row r="1178" customHeight="1" spans="1:4">
      <c r="A1178" s="153" t="s">
        <v>997</v>
      </c>
      <c r="B1178" s="148"/>
      <c r="C1178" s="148">
        <v>0</v>
      </c>
      <c r="D1178" s="253"/>
    </row>
    <row r="1179" customHeight="1" spans="1:4">
      <c r="A1179" s="153" t="s">
        <v>998</v>
      </c>
      <c r="B1179" s="148"/>
      <c r="C1179" s="148">
        <v>0</v>
      </c>
      <c r="D1179" s="253"/>
    </row>
    <row r="1180" customHeight="1" spans="1:4">
      <c r="A1180" s="153" t="s">
        <v>999</v>
      </c>
      <c r="B1180" s="148"/>
      <c r="C1180" s="148">
        <v>0</v>
      </c>
      <c r="D1180" s="253"/>
    </row>
    <row r="1181" customHeight="1" spans="1:4">
      <c r="A1181" s="153" t="s">
        <v>1000</v>
      </c>
      <c r="B1181" s="148"/>
      <c r="C1181" s="148">
        <v>0</v>
      </c>
      <c r="D1181" s="253"/>
    </row>
    <row r="1182" customHeight="1" spans="1:4">
      <c r="A1182" s="153" t="s">
        <v>1001</v>
      </c>
      <c r="B1182" s="148"/>
      <c r="C1182" s="148">
        <v>0</v>
      </c>
      <c r="D1182" s="253"/>
    </row>
    <row r="1183" customHeight="1" spans="1:4">
      <c r="A1183" s="153" t="s">
        <v>1002</v>
      </c>
      <c r="B1183" s="148"/>
      <c r="C1183" s="148">
        <v>0</v>
      </c>
      <c r="D1183" s="253"/>
    </row>
    <row r="1184" customHeight="1" spans="1:4">
      <c r="A1184" s="153" t="s">
        <v>1003</v>
      </c>
      <c r="B1184" s="148"/>
      <c r="C1184" s="148">
        <v>0</v>
      </c>
      <c r="D1184" s="253"/>
    </row>
    <row r="1185" customHeight="1" spans="1:4">
      <c r="A1185" s="153" t="s">
        <v>1004</v>
      </c>
      <c r="B1185" s="148"/>
      <c r="C1185" s="148">
        <v>0</v>
      </c>
      <c r="D1185" s="253"/>
    </row>
    <row r="1186" customHeight="1" spans="1:4">
      <c r="A1186" s="153" t="s">
        <v>124</v>
      </c>
      <c r="B1186" s="148">
        <v>200</v>
      </c>
      <c r="C1186" s="148">
        <v>220</v>
      </c>
      <c r="D1186" s="253">
        <f>C1186/B1186</f>
        <v>1.1</v>
      </c>
    </row>
    <row r="1187" customHeight="1" spans="1:4">
      <c r="A1187" s="153" t="s">
        <v>1005</v>
      </c>
      <c r="B1187" s="148"/>
      <c r="C1187" s="148">
        <v>0</v>
      </c>
      <c r="D1187" s="253"/>
    </row>
    <row r="1188" customHeight="1" spans="1:4">
      <c r="A1188" s="152" t="s">
        <v>1006</v>
      </c>
      <c r="B1188" s="148">
        <f>SUM(B1189:B1202)</f>
        <v>0</v>
      </c>
      <c r="C1188" s="148">
        <f>SUM(C1189:C1202)</f>
        <v>0</v>
      </c>
      <c r="D1188" s="253"/>
    </row>
    <row r="1189" customHeight="1" spans="1:4">
      <c r="A1189" s="153" t="s">
        <v>115</v>
      </c>
      <c r="B1189" s="148"/>
      <c r="C1189" s="148">
        <v>0</v>
      </c>
      <c r="D1189" s="253"/>
    </row>
    <row r="1190" customHeight="1" spans="1:4">
      <c r="A1190" s="153" t="s">
        <v>116</v>
      </c>
      <c r="B1190" s="148"/>
      <c r="C1190" s="148">
        <v>0</v>
      </c>
      <c r="D1190" s="253"/>
    </row>
    <row r="1191" customHeight="1" spans="1:4">
      <c r="A1191" s="153" t="s">
        <v>117</v>
      </c>
      <c r="B1191" s="148"/>
      <c r="C1191" s="148">
        <v>0</v>
      </c>
      <c r="D1191" s="253"/>
    </row>
    <row r="1192" customHeight="1" spans="1:4">
      <c r="A1192" s="153" t="s">
        <v>1007</v>
      </c>
      <c r="B1192" s="148"/>
      <c r="C1192" s="148">
        <v>0</v>
      </c>
      <c r="D1192" s="253"/>
    </row>
    <row r="1193" customHeight="1" spans="1:4">
      <c r="A1193" s="153" t="s">
        <v>1008</v>
      </c>
      <c r="B1193" s="148"/>
      <c r="C1193" s="148">
        <v>0</v>
      </c>
      <c r="D1193" s="253"/>
    </row>
    <row r="1194" customHeight="1" spans="1:4">
      <c r="A1194" s="153" t="s">
        <v>1009</v>
      </c>
      <c r="B1194" s="148"/>
      <c r="C1194" s="148">
        <v>0</v>
      </c>
      <c r="D1194" s="253"/>
    </row>
    <row r="1195" customHeight="1" spans="1:4">
      <c r="A1195" s="153" t="s">
        <v>1010</v>
      </c>
      <c r="B1195" s="148"/>
      <c r="C1195" s="148">
        <v>0</v>
      </c>
      <c r="D1195" s="253"/>
    </row>
    <row r="1196" customHeight="1" spans="1:4">
      <c r="A1196" s="153" t="s">
        <v>1011</v>
      </c>
      <c r="B1196" s="148"/>
      <c r="C1196" s="148">
        <v>0</v>
      </c>
      <c r="D1196" s="253"/>
    </row>
    <row r="1197" customHeight="1" spans="1:4">
      <c r="A1197" s="153" t="s">
        <v>1012</v>
      </c>
      <c r="B1197" s="148"/>
      <c r="C1197" s="148">
        <v>0</v>
      </c>
      <c r="D1197" s="253"/>
    </row>
    <row r="1198" customHeight="1" spans="1:4">
      <c r="A1198" s="153" t="s">
        <v>1013</v>
      </c>
      <c r="B1198" s="148"/>
      <c r="C1198" s="148">
        <v>0</v>
      </c>
      <c r="D1198" s="253"/>
    </row>
    <row r="1199" customHeight="1" spans="1:4">
      <c r="A1199" s="153" t="s">
        <v>1014</v>
      </c>
      <c r="B1199" s="148"/>
      <c r="C1199" s="148">
        <v>0</v>
      </c>
      <c r="D1199" s="253"/>
    </row>
    <row r="1200" customHeight="1" spans="1:4">
      <c r="A1200" s="153" t="s">
        <v>1015</v>
      </c>
      <c r="B1200" s="148"/>
      <c r="C1200" s="148">
        <v>0</v>
      </c>
      <c r="D1200" s="253"/>
    </row>
    <row r="1201" customHeight="1" spans="1:4">
      <c r="A1201" s="153" t="s">
        <v>1016</v>
      </c>
      <c r="B1201" s="148"/>
      <c r="C1201" s="148">
        <v>0</v>
      </c>
      <c r="D1201" s="253"/>
    </row>
    <row r="1202" customHeight="1" spans="1:4">
      <c r="A1202" s="153" t="s">
        <v>1017</v>
      </c>
      <c r="B1202" s="148"/>
      <c r="C1202" s="148">
        <v>0</v>
      </c>
      <c r="D1202" s="253"/>
    </row>
    <row r="1203" customHeight="1" spans="1:4">
      <c r="A1203" s="152" t="s">
        <v>1018</v>
      </c>
      <c r="B1203" s="148">
        <f>B1204</f>
        <v>0</v>
      </c>
      <c r="C1203" s="148">
        <f>C1204</f>
        <v>0</v>
      </c>
      <c r="D1203" s="253"/>
    </row>
    <row r="1204" customHeight="1" spans="1:4">
      <c r="A1204" s="153" t="s">
        <v>1019</v>
      </c>
      <c r="B1204" s="148"/>
      <c r="C1204" s="148">
        <v>0</v>
      </c>
      <c r="D1204" s="253"/>
    </row>
    <row r="1205" customHeight="1" spans="1:4">
      <c r="A1205" s="152" t="s">
        <v>95</v>
      </c>
      <c r="B1205" s="148">
        <f>SUM(B1206,B1217,B1221)</f>
        <v>0</v>
      </c>
      <c r="C1205" s="148">
        <f>SUM(C1206,C1217,C1221)</f>
        <v>0</v>
      </c>
      <c r="D1205" s="253"/>
    </row>
    <row r="1206" customHeight="1" spans="1:4">
      <c r="A1206" s="152" t="s">
        <v>1020</v>
      </c>
      <c r="B1206" s="148">
        <f>SUM(B1207:B1216)</f>
        <v>0</v>
      </c>
      <c r="C1206" s="148">
        <f>SUM(C1207:C1216)</f>
        <v>0</v>
      </c>
      <c r="D1206" s="253"/>
    </row>
    <row r="1207" customHeight="1" spans="1:4">
      <c r="A1207" s="153" t="s">
        <v>1021</v>
      </c>
      <c r="B1207" s="148"/>
      <c r="C1207" s="148">
        <v>0</v>
      </c>
      <c r="D1207" s="253"/>
    </row>
    <row r="1208" customHeight="1" spans="1:4">
      <c r="A1208" s="153" t="s">
        <v>1022</v>
      </c>
      <c r="B1208" s="148"/>
      <c r="C1208" s="148">
        <v>0</v>
      </c>
      <c r="D1208" s="253"/>
    </row>
    <row r="1209" customHeight="1" spans="1:4">
      <c r="A1209" s="153" t="s">
        <v>1023</v>
      </c>
      <c r="B1209" s="148"/>
      <c r="C1209" s="148">
        <v>0</v>
      </c>
      <c r="D1209" s="253"/>
    </row>
    <row r="1210" customHeight="1" spans="1:4">
      <c r="A1210" s="153" t="s">
        <v>1024</v>
      </c>
      <c r="B1210" s="148"/>
      <c r="C1210" s="148">
        <v>0</v>
      </c>
      <c r="D1210" s="253"/>
    </row>
    <row r="1211" customHeight="1" spans="1:4">
      <c r="A1211" s="153" t="s">
        <v>1025</v>
      </c>
      <c r="B1211" s="148"/>
      <c r="C1211" s="148">
        <v>0</v>
      </c>
      <c r="D1211" s="253"/>
    </row>
    <row r="1212" customHeight="1" spans="1:4">
      <c r="A1212" s="153" t="s">
        <v>1026</v>
      </c>
      <c r="B1212" s="148"/>
      <c r="C1212" s="148">
        <v>0</v>
      </c>
      <c r="D1212" s="253"/>
    </row>
    <row r="1213" customHeight="1" spans="1:4">
      <c r="A1213" s="153" t="s">
        <v>1027</v>
      </c>
      <c r="B1213" s="148"/>
      <c r="C1213" s="148">
        <v>0</v>
      </c>
      <c r="D1213" s="253"/>
    </row>
    <row r="1214" customHeight="1" spans="1:4">
      <c r="A1214" s="153" t="s">
        <v>1028</v>
      </c>
      <c r="B1214" s="148"/>
      <c r="C1214" s="148">
        <v>0</v>
      </c>
      <c r="D1214" s="253"/>
    </row>
    <row r="1215" customHeight="1" spans="1:4">
      <c r="A1215" s="153" t="s">
        <v>1029</v>
      </c>
      <c r="B1215" s="148"/>
      <c r="C1215" s="148">
        <v>0</v>
      </c>
      <c r="D1215" s="253"/>
    </row>
    <row r="1216" customHeight="1" spans="1:4">
      <c r="A1216" s="153" t="s">
        <v>1030</v>
      </c>
      <c r="B1216" s="148"/>
      <c r="C1216" s="148">
        <v>0</v>
      </c>
      <c r="D1216" s="253"/>
    </row>
    <row r="1217" customHeight="1" spans="1:4">
      <c r="A1217" s="152" t="s">
        <v>1031</v>
      </c>
      <c r="B1217" s="148">
        <f>SUM(B1218:B1220)</f>
        <v>0</v>
      </c>
      <c r="C1217" s="148">
        <f>SUM(C1218:C1220)</f>
        <v>0</v>
      </c>
      <c r="D1217" s="253"/>
    </row>
    <row r="1218" customHeight="1" spans="1:4">
      <c r="A1218" s="153" t="s">
        <v>1032</v>
      </c>
      <c r="B1218" s="148"/>
      <c r="C1218" s="148">
        <v>0</v>
      </c>
      <c r="D1218" s="253"/>
    </row>
    <row r="1219" customHeight="1" spans="1:4">
      <c r="A1219" s="153" t="s">
        <v>1033</v>
      </c>
      <c r="B1219" s="148"/>
      <c r="C1219" s="148">
        <v>0</v>
      </c>
      <c r="D1219" s="253"/>
    </row>
    <row r="1220" customHeight="1" spans="1:4">
      <c r="A1220" s="153" t="s">
        <v>1034</v>
      </c>
      <c r="B1220" s="148"/>
      <c r="C1220" s="148">
        <v>0</v>
      </c>
      <c r="D1220" s="253"/>
    </row>
    <row r="1221" customHeight="1" spans="1:4">
      <c r="A1221" s="152" t="s">
        <v>1035</v>
      </c>
      <c r="B1221" s="148">
        <f>SUM(B1222:B1224)</f>
        <v>0</v>
      </c>
      <c r="C1221" s="148">
        <f>SUM(C1222:C1224)</f>
        <v>0</v>
      </c>
      <c r="D1221" s="253"/>
    </row>
    <row r="1222" customHeight="1" spans="1:4">
      <c r="A1222" s="153" t="s">
        <v>1036</v>
      </c>
      <c r="B1222" s="148"/>
      <c r="C1222" s="148">
        <v>0</v>
      </c>
      <c r="D1222" s="253"/>
    </row>
    <row r="1223" customHeight="1" spans="1:4">
      <c r="A1223" s="153" t="s">
        <v>1037</v>
      </c>
      <c r="B1223" s="148"/>
      <c r="C1223" s="148">
        <v>0</v>
      </c>
      <c r="D1223" s="253"/>
    </row>
    <row r="1224" customHeight="1" spans="1:4">
      <c r="A1224" s="153" t="s">
        <v>1038</v>
      </c>
      <c r="B1224" s="148"/>
      <c r="C1224" s="148">
        <v>0</v>
      </c>
      <c r="D1224" s="253"/>
    </row>
    <row r="1225" customHeight="1" spans="1:4">
      <c r="A1225" s="152" t="s">
        <v>96</v>
      </c>
      <c r="B1225" s="148">
        <f>SUM(B1226,B1241,B1255,B1260,B1266)</f>
        <v>980</v>
      </c>
      <c r="C1225" s="148">
        <f>SUM(C1226,C1241,C1255,C1260,C1266)</f>
        <v>973</v>
      </c>
      <c r="D1225" s="253">
        <f>C1225/B1225</f>
        <v>0.992857142857143</v>
      </c>
    </row>
    <row r="1226" customHeight="1" spans="1:4">
      <c r="A1226" s="152" t="s">
        <v>1039</v>
      </c>
      <c r="B1226" s="148">
        <f>SUM(B1227:B1240)</f>
        <v>330</v>
      </c>
      <c r="C1226" s="148">
        <f>SUM(C1227:C1240)</f>
        <v>323</v>
      </c>
      <c r="D1226" s="253">
        <f>C1226/B1226</f>
        <v>0.978787878787879</v>
      </c>
    </row>
    <row r="1227" customHeight="1" spans="1:4">
      <c r="A1227" s="153" t="s">
        <v>115</v>
      </c>
      <c r="B1227" s="148"/>
      <c r="C1227" s="148">
        <v>0</v>
      </c>
      <c r="D1227" s="253"/>
    </row>
    <row r="1228" customHeight="1" spans="1:4">
      <c r="A1228" s="153" t="s">
        <v>116</v>
      </c>
      <c r="B1228" s="148"/>
      <c r="C1228" s="148">
        <v>0</v>
      </c>
      <c r="D1228" s="253"/>
    </row>
    <row r="1229" customHeight="1" spans="1:4">
      <c r="A1229" s="153" t="s">
        <v>117</v>
      </c>
      <c r="B1229" s="148"/>
      <c r="C1229" s="148">
        <v>0</v>
      </c>
      <c r="D1229" s="253"/>
    </row>
    <row r="1230" customHeight="1" spans="1:4">
      <c r="A1230" s="153" t="s">
        <v>1040</v>
      </c>
      <c r="B1230" s="148"/>
      <c r="C1230" s="148">
        <v>0</v>
      </c>
      <c r="D1230" s="253"/>
    </row>
    <row r="1231" customHeight="1" spans="1:4">
      <c r="A1231" s="153" t="s">
        <v>1041</v>
      </c>
      <c r="B1231" s="148"/>
      <c r="C1231" s="148">
        <v>0</v>
      </c>
      <c r="D1231" s="253"/>
    </row>
    <row r="1232" customHeight="1" spans="1:4">
      <c r="A1232" s="153" t="s">
        <v>1042</v>
      </c>
      <c r="B1232" s="148"/>
      <c r="C1232" s="148">
        <v>0</v>
      </c>
      <c r="D1232" s="253"/>
    </row>
    <row r="1233" customHeight="1" spans="1:4">
      <c r="A1233" s="153" t="s">
        <v>1043</v>
      </c>
      <c r="B1233" s="148"/>
      <c r="C1233" s="148">
        <v>0</v>
      </c>
      <c r="D1233" s="253"/>
    </row>
    <row r="1234" customHeight="1" spans="1:4">
      <c r="A1234" s="153" t="s">
        <v>1044</v>
      </c>
      <c r="B1234" s="148"/>
      <c r="C1234" s="148">
        <v>0</v>
      </c>
      <c r="D1234" s="253"/>
    </row>
    <row r="1235" customHeight="1" spans="1:4">
      <c r="A1235" s="153" t="s">
        <v>1045</v>
      </c>
      <c r="B1235" s="148"/>
      <c r="C1235" s="148">
        <v>0</v>
      </c>
      <c r="D1235" s="253"/>
    </row>
    <row r="1236" customHeight="1" spans="1:4">
      <c r="A1236" s="153" t="s">
        <v>1046</v>
      </c>
      <c r="B1236" s="148"/>
      <c r="C1236" s="148">
        <v>0</v>
      </c>
      <c r="D1236" s="253"/>
    </row>
    <row r="1237" customHeight="1" spans="1:4">
      <c r="A1237" s="153" t="s">
        <v>1047</v>
      </c>
      <c r="B1237" s="148">
        <v>330</v>
      </c>
      <c r="C1237" s="148">
        <v>323</v>
      </c>
      <c r="D1237" s="253">
        <f>C1237/B1237</f>
        <v>0.978787878787879</v>
      </c>
    </row>
    <row r="1238" customHeight="1" spans="1:4">
      <c r="A1238" s="153" t="s">
        <v>1048</v>
      </c>
      <c r="B1238" s="148"/>
      <c r="C1238" s="148">
        <v>0</v>
      </c>
      <c r="D1238" s="253"/>
    </row>
    <row r="1239" customHeight="1" spans="1:4">
      <c r="A1239" s="153" t="s">
        <v>124</v>
      </c>
      <c r="B1239" s="148"/>
      <c r="C1239" s="148">
        <v>0</v>
      </c>
      <c r="D1239" s="253"/>
    </row>
    <row r="1240" customHeight="1" spans="1:4">
      <c r="A1240" s="153" t="s">
        <v>1049</v>
      </c>
      <c r="B1240" s="148"/>
      <c r="C1240" s="148">
        <v>0</v>
      </c>
      <c r="D1240" s="253"/>
    </row>
    <row r="1241" customHeight="1" spans="1:4">
      <c r="A1241" s="152" t="s">
        <v>1050</v>
      </c>
      <c r="B1241" s="148">
        <f>SUM(B1242:B1254)</f>
        <v>0</v>
      </c>
      <c r="C1241" s="148">
        <f>SUM(C1242:C1254)</f>
        <v>0</v>
      </c>
      <c r="D1241" s="253"/>
    </row>
    <row r="1242" customHeight="1" spans="1:4">
      <c r="A1242" s="153" t="s">
        <v>115</v>
      </c>
      <c r="B1242" s="148"/>
      <c r="C1242" s="148">
        <v>0</v>
      </c>
      <c r="D1242" s="253"/>
    </row>
    <row r="1243" customHeight="1" spans="1:4">
      <c r="A1243" s="153" t="s">
        <v>116</v>
      </c>
      <c r="B1243" s="148"/>
      <c r="C1243" s="148">
        <v>0</v>
      </c>
      <c r="D1243" s="253"/>
    </row>
    <row r="1244" customHeight="1" spans="1:4">
      <c r="A1244" s="153" t="s">
        <v>117</v>
      </c>
      <c r="B1244" s="148"/>
      <c r="C1244" s="148">
        <v>0</v>
      </c>
      <c r="D1244" s="253"/>
    </row>
    <row r="1245" customHeight="1" spans="1:4">
      <c r="A1245" s="153" t="s">
        <v>1051</v>
      </c>
      <c r="B1245" s="148"/>
      <c r="C1245" s="148">
        <v>0</v>
      </c>
      <c r="D1245" s="253"/>
    </row>
    <row r="1246" customHeight="1" spans="1:4">
      <c r="A1246" s="153" t="s">
        <v>1052</v>
      </c>
      <c r="B1246" s="148"/>
      <c r="C1246" s="148">
        <v>0</v>
      </c>
      <c r="D1246" s="253"/>
    </row>
    <row r="1247" customHeight="1" spans="1:4">
      <c r="A1247" s="153" t="s">
        <v>1053</v>
      </c>
      <c r="B1247" s="148"/>
      <c r="C1247" s="148">
        <v>0</v>
      </c>
      <c r="D1247" s="253"/>
    </row>
    <row r="1248" customHeight="1" spans="1:4">
      <c r="A1248" s="153" t="s">
        <v>1054</v>
      </c>
      <c r="B1248" s="148"/>
      <c r="C1248" s="148">
        <v>0</v>
      </c>
      <c r="D1248" s="253"/>
    </row>
    <row r="1249" customHeight="1" spans="1:4">
      <c r="A1249" s="153" t="s">
        <v>1055</v>
      </c>
      <c r="B1249" s="148"/>
      <c r="C1249" s="148">
        <v>0</v>
      </c>
      <c r="D1249" s="253"/>
    </row>
    <row r="1250" customHeight="1" spans="1:4">
      <c r="A1250" s="153" t="s">
        <v>1056</v>
      </c>
      <c r="B1250" s="148"/>
      <c r="C1250" s="148">
        <v>0</v>
      </c>
      <c r="D1250" s="253"/>
    </row>
    <row r="1251" customHeight="1" spans="1:4">
      <c r="A1251" s="153" t="s">
        <v>1057</v>
      </c>
      <c r="B1251" s="148"/>
      <c r="C1251" s="148">
        <v>0</v>
      </c>
      <c r="D1251" s="253"/>
    </row>
    <row r="1252" customHeight="1" spans="1:4">
      <c r="A1252" s="153" t="s">
        <v>1058</v>
      </c>
      <c r="B1252" s="148"/>
      <c r="C1252" s="148">
        <v>0</v>
      </c>
      <c r="D1252" s="253"/>
    </row>
    <row r="1253" customHeight="1" spans="1:4">
      <c r="A1253" s="153" t="s">
        <v>124</v>
      </c>
      <c r="B1253" s="148"/>
      <c r="C1253" s="148">
        <v>0</v>
      </c>
      <c r="D1253" s="253"/>
    </row>
    <row r="1254" customHeight="1" spans="1:4">
      <c r="A1254" s="153" t="s">
        <v>1059</v>
      </c>
      <c r="B1254" s="148"/>
      <c r="C1254" s="148">
        <v>0</v>
      </c>
      <c r="D1254" s="253"/>
    </row>
    <row r="1255" customHeight="1" spans="1:4">
      <c r="A1255" s="152" t="s">
        <v>1060</v>
      </c>
      <c r="B1255" s="148">
        <f>SUM(B1256:B1259)</f>
        <v>0</v>
      </c>
      <c r="C1255" s="148">
        <f>SUM(C1256:C1259)</f>
        <v>0</v>
      </c>
      <c r="D1255" s="253"/>
    </row>
    <row r="1256" customHeight="1" spans="1:4">
      <c r="A1256" s="153" t="s">
        <v>1061</v>
      </c>
      <c r="B1256" s="148"/>
      <c r="C1256" s="148">
        <v>0</v>
      </c>
      <c r="D1256" s="253"/>
    </row>
    <row r="1257" customHeight="1" spans="1:4">
      <c r="A1257" s="153" t="s">
        <v>1062</v>
      </c>
      <c r="B1257" s="148"/>
      <c r="C1257" s="148">
        <v>0</v>
      </c>
      <c r="D1257" s="253"/>
    </row>
    <row r="1258" customHeight="1" spans="1:4">
      <c r="A1258" s="153" t="s">
        <v>1063</v>
      </c>
      <c r="B1258" s="148"/>
      <c r="C1258" s="148">
        <v>0</v>
      </c>
      <c r="D1258" s="253"/>
    </row>
    <row r="1259" customHeight="1" spans="1:4">
      <c r="A1259" s="153" t="s">
        <v>1064</v>
      </c>
      <c r="B1259" s="148"/>
      <c r="C1259" s="148">
        <v>0</v>
      </c>
      <c r="D1259" s="253"/>
    </row>
    <row r="1260" customHeight="1" spans="1:4">
      <c r="A1260" s="152" t="s">
        <v>1065</v>
      </c>
      <c r="B1260" s="148">
        <f>SUM(B1261:B1265)</f>
        <v>0</v>
      </c>
      <c r="C1260" s="148">
        <f>SUM(C1261:C1265)</f>
        <v>0</v>
      </c>
      <c r="D1260" s="253"/>
    </row>
    <row r="1261" customHeight="1" spans="1:4">
      <c r="A1261" s="153" t="s">
        <v>1066</v>
      </c>
      <c r="B1261" s="148"/>
      <c r="C1261" s="148">
        <v>0</v>
      </c>
      <c r="D1261" s="253"/>
    </row>
    <row r="1262" customHeight="1" spans="1:4">
      <c r="A1262" s="153" t="s">
        <v>1067</v>
      </c>
      <c r="B1262" s="148"/>
      <c r="C1262" s="148">
        <v>0</v>
      </c>
      <c r="D1262" s="253"/>
    </row>
    <row r="1263" customHeight="1" spans="1:4">
      <c r="A1263" s="153" t="s">
        <v>1068</v>
      </c>
      <c r="B1263" s="148"/>
      <c r="C1263" s="148">
        <v>0</v>
      </c>
      <c r="D1263" s="253"/>
    </row>
    <row r="1264" customHeight="1" spans="1:4">
      <c r="A1264" s="153" t="s">
        <v>1069</v>
      </c>
      <c r="B1264" s="148"/>
      <c r="C1264" s="148">
        <v>0</v>
      </c>
      <c r="D1264" s="253"/>
    </row>
    <row r="1265" customHeight="1" spans="1:4">
      <c r="A1265" s="153" t="s">
        <v>1070</v>
      </c>
      <c r="B1265" s="148"/>
      <c r="C1265" s="148">
        <v>0</v>
      </c>
      <c r="D1265" s="253"/>
    </row>
    <row r="1266" customHeight="1" spans="1:4">
      <c r="A1266" s="152" t="s">
        <v>1071</v>
      </c>
      <c r="B1266" s="148">
        <f>SUM(B1267:B1278)</f>
        <v>650</v>
      </c>
      <c r="C1266" s="148">
        <f>SUM(C1267:C1278)</f>
        <v>650</v>
      </c>
      <c r="D1266" s="253">
        <f>C1266/B1266</f>
        <v>1</v>
      </c>
    </row>
    <row r="1267" customHeight="1" spans="1:4">
      <c r="A1267" s="153" t="s">
        <v>1072</v>
      </c>
      <c r="B1267" s="148"/>
      <c r="C1267" s="148">
        <v>0</v>
      </c>
      <c r="D1267" s="253"/>
    </row>
    <row r="1268" customHeight="1" spans="1:4">
      <c r="A1268" s="153" t="s">
        <v>1073</v>
      </c>
      <c r="B1268" s="148"/>
      <c r="C1268" s="148">
        <v>0</v>
      </c>
      <c r="D1268" s="253"/>
    </row>
    <row r="1269" customHeight="1" spans="1:4">
      <c r="A1269" s="153" t="s">
        <v>1074</v>
      </c>
      <c r="B1269" s="148"/>
      <c r="C1269" s="148">
        <v>0</v>
      </c>
      <c r="D1269" s="253"/>
    </row>
    <row r="1270" customHeight="1" spans="1:4">
      <c r="A1270" s="153" t="s">
        <v>1075</v>
      </c>
      <c r="B1270" s="148"/>
      <c r="C1270" s="148">
        <v>0</v>
      </c>
      <c r="D1270" s="253"/>
    </row>
    <row r="1271" customHeight="1" spans="1:4">
      <c r="A1271" s="153" t="s">
        <v>1076</v>
      </c>
      <c r="B1271" s="148"/>
      <c r="C1271" s="148">
        <v>0</v>
      </c>
      <c r="D1271" s="253"/>
    </row>
    <row r="1272" customHeight="1" spans="1:4">
      <c r="A1272" s="153" t="s">
        <v>1077</v>
      </c>
      <c r="B1272" s="148"/>
      <c r="C1272" s="148">
        <v>0</v>
      </c>
      <c r="D1272" s="253"/>
    </row>
    <row r="1273" customHeight="1" spans="1:4">
      <c r="A1273" s="153" t="s">
        <v>1078</v>
      </c>
      <c r="B1273" s="148"/>
      <c r="C1273" s="148">
        <v>0</v>
      </c>
      <c r="D1273" s="253"/>
    </row>
    <row r="1274" customHeight="1" spans="1:4">
      <c r="A1274" s="153" t="s">
        <v>1079</v>
      </c>
      <c r="B1274" s="148"/>
      <c r="C1274" s="148">
        <v>0</v>
      </c>
      <c r="D1274" s="253"/>
    </row>
    <row r="1275" customHeight="1" spans="1:4">
      <c r="A1275" s="153" t="s">
        <v>1080</v>
      </c>
      <c r="B1275" s="148"/>
      <c r="C1275" s="148">
        <v>0</v>
      </c>
      <c r="D1275" s="253"/>
    </row>
    <row r="1276" customHeight="1" spans="1:4">
      <c r="A1276" s="153" t="s">
        <v>1081</v>
      </c>
      <c r="B1276" s="148"/>
      <c r="C1276" s="148">
        <v>0</v>
      </c>
      <c r="D1276" s="253"/>
    </row>
    <row r="1277" customHeight="1" spans="1:4">
      <c r="A1277" s="153" t="s">
        <v>1082</v>
      </c>
      <c r="B1277" s="148">
        <v>650</v>
      </c>
      <c r="C1277" s="148">
        <v>650</v>
      </c>
      <c r="D1277" s="253">
        <f t="shared" ref="D1277:D1282" si="48">C1277/B1277</f>
        <v>1</v>
      </c>
    </row>
    <row r="1278" customHeight="1" spans="1:4">
      <c r="A1278" s="153" t="s">
        <v>1083</v>
      </c>
      <c r="B1278" s="148"/>
      <c r="C1278" s="148">
        <v>0</v>
      </c>
      <c r="D1278" s="253"/>
    </row>
    <row r="1279" customHeight="1" spans="1:4">
      <c r="A1279" s="152" t="s">
        <v>97</v>
      </c>
      <c r="B1279" s="148">
        <f>SUM(B1280,B1292,B1298,B1304,B1312,B1325,B1329,B1335)</f>
        <v>1300</v>
      </c>
      <c r="C1279" s="148">
        <f>SUM(C1280,C1292,C1298,C1304,C1312,C1325,C1329,C1335)</f>
        <v>1337</v>
      </c>
      <c r="D1279" s="253">
        <f t="shared" si="48"/>
        <v>1.02846153846154</v>
      </c>
    </row>
    <row r="1280" customHeight="1" spans="1:4">
      <c r="A1280" s="152" t="s">
        <v>1084</v>
      </c>
      <c r="B1280" s="148">
        <f>SUM(B1281:B1291)</f>
        <v>1300</v>
      </c>
      <c r="C1280" s="148">
        <f>SUM(C1281:C1291)</f>
        <v>1337</v>
      </c>
      <c r="D1280" s="253">
        <f t="shared" si="48"/>
        <v>1.02846153846154</v>
      </c>
    </row>
    <row r="1281" customHeight="1" spans="1:4">
      <c r="A1281" s="153" t="s">
        <v>115</v>
      </c>
      <c r="B1281" s="148">
        <v>700</v>
      </c>
      <c r="C1281" s="148">
        <v>702</v>
      </c>
      <c r="D1281" s="253">
        <f t="shared" si="48"/>
        <v>1.00285714285714</v>
      </c>
    </row>
    <row r="1282" customHeight="1" spans="1:4">
      <c r="A1282" s="153" t="s">
        <v>116</v>
      </c>
      <c r="B1282" s="148">
        <v>20</v>
      </c>
      <c r="C1282" s="148">
        <v>17</v>
      </c>
      <c r="D1282" s="253">
        <f t="shared" si="48"/>
        <v>0.85</v>
      </c>
    </row>
    <row r="1283" customHeight="1" spans="1:4">
      <c r="A1283" s="153" t="s">
        <v>117</v>
      </c>
      <c r="B1283" s="148"/>
      <c r="C1283" s="148">
        <v>0</v>
      </c>
      <c r="D1283" s="253"/>
    </row>
    <row r="1284" customHeight="1" spans="1:4">
      <c r="A1284" s="153" t="s">
        <v>1085</v>
      </c>
      <c r="B1284" s="148">
        <v>20</v>
      </c>
      <c r="C1284" s="148">
        <v>24</v>
      </c>
      <c r="D1284" s="253">
        <f t="shared" ref="D1284:D1289" si="49">C1284/B1284</f>
        <v>1.2</v>
      </c>
    </row>
    <row r="1285" customHeight="1" spans="1:4">
      <c r="A1285" s="153" t="s">
        <v>1086</v>
      </c>
      <c r="B1285" s="148"/>
      <c r="C1285" s="148">
        <v>0</v>
      </c>
      <c r="D1285" s="253"/>
    </row>
    <row r="1286" customHeight="1" spans="1:4">
      <c r="A1286" s="153" t="s">
        <v>1087</v>
      </c>
      <c r="B1286" s="148">
        <v>500</v>
      </c>
      <c r="C1286" s="148">
        <v>524</v>
      </c>
      <c r="D1286" s="253">
        <f t="shared" si="49"/>
        <v>1.048</v>
      </c>
    </row>
    <row r="1287" customHeight="1" spans="1:4">
      <c r="A1287" s="153" t="s">
        <v>1088</v>
      </c>
      <c r="B1287" s="148"/>
      <c r="C1287" s="148">
        <v>0</v>
      </c>
      <c r="D1287" s="253"/>
    </row>
    <row r="1288" customHeight="1" spans="1:4">
      <c r="A1288" s="153" t="s">
        <v>1089</v>
      </c>
      <c r="B1288" s="148"/>
      <c r="C1288" s="148">
        <v>0</v>
      </c>
      <c r="D1288" s="253"/>
    </row>
    <row r="1289" customHeight="1" spans="1:4">
      <c r="A1289" s="153" t="s">
        <v>1090</v>
      </c>
      <c r="B1289" s="148">
        <v>40</v>
      </c>
      <c r="C1289" s="148">
        <v>50</v>
      </c>
      <c r="D1289" s="253">
        <f t="shared" si="49"/>
        <v>1.25</v>
      </c>
    </row>
    <row r="1290" customHeight="1" spans="1:4">
      <c r="A1290" s="153" t="s">
        <v>124</v>
      </c>
      <c r="B1290" s="148"/>
      <c r="C1290" s="148">
        <v>0</v>
      </c>
      <c r="D1290" s="253"/>
    </row>
    <row r="1291" customHeight="1" spans="1:4">
      <c r="A1291" s="153" t="s">
        <v>1091</v>
      </c>
      <c r="B1291" s="148">
        <v>20</v>
      </c>
      <c r="C1291" s="148">
        <v>20</v>
      </c>
      <c r="D1291" s="253">
        <f>C1291/B1291</f>
        <v>1</v>
      </c>
    </row>
    <row r="1292" customHeight="1" spans="1:4">
      <c r="A1292" s="152" t="s">
        <v>1092</v>
      </c>
      <c r="B1292" s="148">
        <f>SUM(B1293:B1297)</f>
        <v>0</v>
      </c>
      <c r="C1292" s="148">
        <f>SUM(C1293:C1297)</f>
        <v>0</v>
      </c>
      <c r="D1292" s="253"/>
    </row>
    <row r="1293" customHeight="1" spans="1:4">
      <c r="A1293" s="153" t="s">
        <v>115</v>
      </c>
      <c r="B1293" s="148"/>
      <c r="C1293" s="148">
        <v>0</v>
      </c>
      <c r="D1293" s="253"/>
    </row>
    <row r="1294" customHeight="1" spans="1:4">
      <c r="A1294" s="153" t="s">
        <v>116</v>
      </c>
      <c r="B1294" s="148"/>
      <c r="C1294" s="148">
        <v>0</v>
      </c>
      <c r="D1294" s="253"/>
    </row>
    <row r="1295" customHeight="1" spans="1:4">
      <c r="A1295" s="153" t="s">
        <v>117</v>
      </c>
      <c r="B1295" s="148"/>
      <c r="C1295" s="148">
        <v>0</v>
      </c>
      <c r="D1295" s="253"/>
    </row>
    <row r="1296" customHeight="1" spans="1:4">
      <c r="A1296" s="153" t="s">
        <v>1093</v>
      </c>
      <c r="B1296" s="148"/>
      <c r="C1296" s="148">
        <v>0</v>
      </c>
      <c r="D1296" s="253"/>
    </row>
    <row r="1297" customHeight="1" spans="1:4">
      <c r="A1297" s="153" t="s">
        <v>1094</v>
      </c>
      <c r="B1297" s="148"/>
      <c r="C1297" s="148">
        <v>0</v>
      </c>
      <c r="D1297" s="253"/>
    </row>
    <row r="1298" customHeight="1" spans="1:4">
      <c r="A1298" s="152" t="s">
        <v>1095</v>
      </c>
      <c r="B1298" s="148">
        <f>SUM(B1299:B1303)</f>
        <v>0</v>
      </c>
      <c r="C1298" s="148">
        <f>SUM(C1299:C1303)</f>
        <v>0</v>
      </c>
      <c r="D1298" s="253"/>
    </row>
    <row r="1299" customHeight="1" spans="1:4">
      <c r="A1299" s="153" t="s">
        <v>115</v>
      </c>
      <c r="B1299" s="148"/>
      <c r="C1299" s="148">
        <v>0</v>
      </c>
      <c r="D1299" s="253"/>
    </row>
    <row r="1300" customHeight="1" spans="1:4">
      <c r="A1300" s="153" t="s">
        <v>116</v>
      </c>
      <c r="B1300" s="148"/>
      <c r="C1300" s="148">
        <v>0</v>
      </c>
      <c r="D1300" s="253"/>
    </row>
    <row r="1301" customHeight="1" spans="1:4">
      <c r="A1301" s="153" t="s">
        <v>117</v>
      </c>
      <c r="B1301" s="148"/>
      <c r="C1301" s="148">
        <v>0</v>
      </c>
      <c r="D1301" s="253"/>
    </row>
    <row r="1302" customHeight="1" spans="1:4">
      <c r="A1302" s="153" t="s">
        <v>1096</v>
      </c>
      <c r="B1302" s="148"/>
      <c r="C1302" s="148">
        <v>0</v>
      </c>
      <c r="D1302" s="253"/>
    </row>
    <row r="1303" customHeight="1" spans="1:4">
      <c r="A1303" s="153" t="s">
        <v>1097</v>
      </c>
      <c r="B1303" s="148"/>
      <c r="C1303" s="148">
        <v>0</v>
      </c>
      <c r="D1303" s="253"/>
    </row>
    <row r="1304" customHeight="1" spans="1:4">
      <c r="A1304" s="152" t="s">
        <v>1098</v>
      </c>
      <c r="B1304" s="148">
        <f>SUM(B1305:B1311)</f>
        <v>0</v>
      </c>
      <c r="C1304" s="148">
        <f>SUM(C1305:C1311)</f>
        <v>0</v>
      </c>
      <c r="D1304" s="253"/>
    </row>
    <row r="1305" customHeight="1" spans="1:4">
      <c r="A1305" s="153" t="s">
        <v>115</v>
      </c>
      <c r="B1305" s="148"/>
      <c r="C1305" s="148">
        <v>0</v>
      </c>
      <c r="D1305" s="253"/>
    </row>
    <row r="1306" customHeight="1" spans="1:4">
      <c r="A1306" s="153" t="s">
        <v>116</v>
      </c>
      <c r="B1306" s="148"/>
      <c r="C1306" s="148">
        <v>0</v>
      </c>
      <c r="D1306" s="253"/>
    </row>
    <row r="1307" customHeight="1" spans="1:4">
      <c r="A1307" s="153" t="s">
        <v>117</v>
      </c>
      <c r="B1307" s="148"/>
      <c r="C1307" s="148">
        <v>0</v>
      </c>
      <c r="D1307" s="253"/>
    </row>
    <row r="1308" customHeight="1" spans="1:4">
      <c r="A1308" s="153" t="s">
        <v>1099</v>
      </c>
      <c r="B1308" s="148"/>
      <c r="C1308" s="148">
        <v>0</v>
      </c>
      <c r="D1308" s="253"/>
    </row>
    <row r="1309" customHeight="1" spans="1:4">
      <c r="A1309" s="153" t="s">
        <v>1100</v>
      </c>
      <c r="B1309" s="148"/>
      <c r="C1309" s="148">
        <v>0</v>
      </c>
      <c r="D1309" s="253"/>
    </row>
    <row r="1310" customHeight="1" spans="1:4">
      <c r="A1310" s="153" t="s">
        <v>124</v>
      </c>
      <c r="B1310" s="148"/>
      <c r="C1310" s="148">
        <v>0</v>
      </c>
      <c r="D1310" s="253"/>
    </row>
    <row r="1311" customHeight="1" spans="1:4">
      <c r="A1311" s="153" t="s">
        <v>1101</v>
      </c>
      <c r="B1311" s="148"/>
      <c r="C1311" s="148">
        <v>0</v>
      </c>
      <c r="D1311" s="253"/>
    </row>
    <row r="1312" customHeight="1" spans="1:4">
      <c r="A1312" s="152" t="s">
        <v>1102</v>
      </c>
      <c r="B1312" s="148">
        <f>SUM(B1313:B1324)</f>
        <v>0</v>
      </c>
      <c r="C1312" s="148">
        <f>SUM(C1313:C1324)</f>
        <v>0</v>
      </c>
      <c r="D1312" s="253"/>
    </row>
    <row r="1313" customHeight="1" spans="1:4">
      <c r="A1313" s="153" t="s">
        <v>115</v>
      </c>
      <c r="B1313" s="148"/>
      <c r="C1313" s="148">
        <v>0</v>
      </c>
      <c r="D1313" s="253"/>
    </row>
    <row r="1314" customHeight="1" spans="1:4">
      <c r="A1314" s="153" t="s">
        <v>116</v>
      </c>
      <c r="B1314" s="148"/>
      <c r="C1314" s="148">
        <v>0</v>
      </c>
      <c r="D1314" s="253"/>
    </row>
    <row r="1315" customHeight="1" spans="1:4">
      <c r="A1315" s="153" t="s">
        <v>117</v>
      </c>
      <c r="B1315" s="148"/>
      <c r="C1315" s="148">
        <v>0</v>
      </c>
      <c r="D1315" s="253"/>
    </row>
    <row r="1316" customHeight="1" spans="1:4">
      <c r="A1316" s="153" t="s">
        <v>1103</v>
      </c>
      <c r="B1316" s="148"/>
      <c r="C1316" s="148">
        <v>0</v>
      </c>
      <c r="D1316" s="253"/>
    </row>
    <row r="1317" customHeight="1" spans="1:4">
      <c r="A1317" s="153" t="s">
        <v>1104</v>
      </c>
      <c r="B1317" s="148"/>
      <c r="C1317" s="148">
        <v>0</v>
      </c>
      <c r="D1317" s="253"/>
    </row>
    <row r="1318" customHeight="1" spans="1:4">
      <c r="A1318" s="153" t="s">
        <v>1105</v>
      </c>
      <c r="B1318" s="148"/>
      <c r="C1318" s="148">
        <v>0</v>
      </c>
      <c r="D1318" s="253"/>
    </row>
    <row r="1319" customHeight="1" spans="1:4">
      <c r="A1319" s="153" t="s">
        <v>1106</v>
      </c>
      <c r="B1319" s="148"/>
      <c r="C1319" s="148">
        <v>0</v>
      </c>
      <c r="D1319" s="253"/>
    </row>
    <row r="1320" customHeight="1" spans="1:4">
      <c r="A1320" s="153" t="s">
        <v>1107</v>
      </c>
      <c r="B1320" s="148"/>
      <c r="C1320" s="148">
        <v>0</v>
      </c>
      <c r="D1320" s="253"/>
    </row>
    <row r="1321" customHeight="1" spans="1:4">
      <c r="A1321" s="153" t="s">
        <v>1108</v>
      </c>
      <c r="B1321" s="148"/>
      <c r="C1321" s="148">
        <v>0</v>
      </c>
      <c r="D1321" s="253"/>
    </row>
    <row r="1322" customHeight="1" spans="1:4">
      <c r="A1322" s="153" t="s">
        <v>1109</v>
      </c>
      <c r="B1322" s="148"/>
      <c r="C1322" s="148">
        <v>0</v>
      </c>
      <c r="D1322" s="253"/>
    </row>
    <row r="1323" customHeight="1" spans="1:4">
      <c r="A1323" s="153" t="s">
        <v>1110</v>
      </c>
      <c r="B1323" s="148"/>
      <c r="C1323" s="148">
        <v>0</v>
      </c>
      <c r="D1323" s="253"/>
    </row>
    <row r="1324" customHeight="1" spans="1:4">
      <c r="A1324" s="153" t="s">
        <v>1111</v>
      </c>
      <c r="B1324" s="148"/>
      <c r="C1324" s="148">
        <v>0</v>
      </c>
      <c r="D1324" s="253"/>
    </row>
    <row r="1325" customHeight="1" spans="1:4">
      <c r="A1325" s="152" t="s">
        <v>1112</v>
      </c>
      <c r="B1325" s="148">
        <f>SUM(B1326:B1328)</f>
        <v>0</v>
      </c>
      <c r="C1325" s="148">
        <f>SUM(C1326:C1328)</f>
        <v>0</v>
      </c>
      <c r="D1325" s="253"/>
    </row>
    <row r="1326" customHeight="1" spans="1:4">
      <c r="A1326" s="153" t="s">
        <v>1113</v>
      </c>
      <c r="B1326" s="148"/>
      <c r="C1326" s="148">
        <v>0</v>
      </c>
      <c r="D1326" s="253"/>
    </row>
    <row r="1327" customHeight="1" spans="1:4">
      <c r="A1327" s="153" t="s">
        <v>1114</v>
      </c>
      <c r="B1327" s="148"/>
      <c r="C1327" s="148">
        <v>0</v>
      </c>
      <c r="D1327" s="253"/>
    </row>
    <row r="1328" customHeight="1" spans="1:4">
      <c r="A1328" s="153" t="s">
        <v>1115</v>
      </c>
      <c r="B1328" s="148"/>
      <c r="C1328" s="148">
        <v>0</v>
      </c>
      <c r="D1328" s="253"/>
    </row>
    <row r="1329" customHeight="1" spans="1:4">
      <c r="A1329" s="152" t="s">
        <v>1116</v>
      </c>
      <c r="B1329" s="148">
        <f>SUM(B1330:B1334)</f>
        <v>0</v>
      </c>
      <c r="C1329" s="148">
        <f>SUM(C1330:C1334)</f>
        <v>0</v>
      </c>
      <c r="D1329" s="253"/>
    </row>
    <row r="1330" customHeight="1" spans="1:4">
      <c r="A1330" s="153" t="s">
        <v>1117</v>
      </c>
      <c r="B1330" s="148"/>
      <c r="C1330" s="148">
        <v>0</v>
      </c>
      <c r="D1330" s="253"/>
    </row>
    <row r="1331" customHeight="1" spans="1:4">
      <c r="A1331" s="153" t="s">
        <v>1118</v>
      </c>
      <c r="B1331" s="148"/>
      <c r="C1331" s="148">
        <v>0</v>
      </c>
      <c r="D1331" s="253"/>
    </row>
    <row r="1332" customHeight="1" spans="1:4">
      <c r="A1332" s="153" t="s">
        <v>1119</v>
      </c>
      <c r="B1332" s="148"/>
      <c r="C1332" s="148">
        <v>0</v>
      </c>
      <c r="D1332" s="253"/>
    </row>
    <row r="1333" customHeight="1" spans="1:4">
      <c r="A1333" s="153" t="s">
        <v>1120</v>
      </c>
      <c r="B1333" s="148"/>
      <c r="C1333" s="148">
        <v>0</v>
      </c>
      <c r="D1333" s="253"/>
    </row>
    <row r="1334" customHeight="1" spans="1:4">
      <c r="A1334" s="153" t="s">
        <v>1121</v>
      </c>
      <c r="B1334" s="148"/>
      <c r="C1334" s="148">
        <v>0</v>
      </c>
      <c r="D1334" s="253"/>
    </row>
    <row r="1335" customHeight="1" spans="1:4">
      <c r="A1335" s="152" t="s">
        <v>1122</v>
      </c>
      <c r="B1335" s="148"/>
      <c r="C1335" s="148">
        <v>0</v>
      </c>
      <c r="D1335" s="253"/>
    </row>
    <row r="1336" customHeight="1" spans="1:4">
      <c r="A1336" s="152" t="s">
        <v>1123</v>
      </c>
      <c r="B1336" s="148">
        <f>B1337</f>
        <v>2700</v>
      </c>
      <c r="C1336" s="148">
        <f>C1337</f>
        <v>2662</v>
      </c>
      <c r="D1336" s="253">
        <f t="shared" ref="D1336:D1339" si="50">C1336/B1336</f>
        <v>0.985925925925926</v>
      </c>
    </row>
    <row r="1337" customHeight="1" spans="1:4">
      <c r="A1337" s="152" t="s">
        <v>1124</v>
      </c>
      <c r="B1337" s="148">
        <f>B1338</f>
        <v>2700</v>
      </c>
      <c r="C1337" s="148">
        <f>C1338</f>
        <v>2662</v>
      </c>
      <c r="D1337" s="253">
        <f t="shared" si="50"/>
        <v>0.985925925925926</v>
      </c>
    </row>
    <row r="1338" customHeight="1" spans="1:4">
      <c r="A1338" s="153" t="s">
        <v>1125</v>
      </c>
      <c r="B1338" s="148">
        <v>2700</v>
      </c>
      <c r="C1338" s="148">
        <v>2662</v>
      </c>
      <c r="D1338" s="253">
        <f t="shared" si="50"/>
        <v>0.985925925925926</v>
      </c>
    </row>
    <row r="1339" customHeight="1" spans="1:4">
      <c r="A1339" s="152" t="s">
        <v>100</v>
      </c>
      <c r="B1339" s="148">
        <f>SUM(B1340,B1341,B1342)</f>
        <v>5600</v>
      </c>
      <c r="C1339" s="148">
        <f>SUM(C1340,C1341,C1342)</f>
        <v>5613</v>
      </c>
      <c r="D1339" s="253">
        <f t="shared" si="50"/>
        <v>1.00232142857143</v>
      </c>
    </row>
    <row r="1340" customHeight="1" spans="1:4">
      <c r="A1340" s="152" t="s">
        <v>1126</v>
      </c>
      <c r="B1340" s="148"/>
      <c r="C1340" s="148">
        <v>0</v>
      </c>
      <c r="D1340" s="253"/>
    </row>
    <row r="1341" customHeight="1" spans="1:4">
      <c r="A1341" s="152" t="s">
        <v>1127</v>
      </c>
      <c r="B1341" s="148"/>
      <c r="C1341" s="148">
        <v>0</v>
      </c>
      <c r="D1341" s="253"/>
    </row>
    <row r="1342" customHeight="1" spans="1:4">
      <c r="A1342" s="152" t="s">
        <v>1128</v>
      </c>
      <c r="B1342" s="148">
        <f>SUM(B1343:B1346)</f>
        <v>5600</v>
      </c>
      <c r="C1342" s="148">
        <f>SUM(C1343:C1346)</f>
        <v>5613</v>
      </c>
      <c r="D1342" s="253">
        <f>C1342/B1342</f>
        <v>1.00232142857143</v>
      </c>
    </row>
    <row r="1343" customHeight="1" spans="1:4">
      <c r="A1343" s="153" t="s">
        <v>1129</v>
      </c>
      <c r="B1343" s="148">
        <v>5600</v>
      </c>
      <c r="C1343" s="148">
        <v>5613</v>
      </c>
      <c r="D1343" s="253">
        <f>C1343/B1343</f>
        <v>1.00232142857143</v>
      </c>
    </row>
    <row r="1344" customHeight="1" spans="1:4">
      <c r="A1344" s="153" t="s">
        <v>1130</v>
      </c>
      <c r="B1344" s="148"/>
      <c r="C1344" s="148">
        <v>0</v>
      </c>
      <c r="D1344" s="253"/>
    </row>
    <row r="1345" customHeight="1" spans="1:4">
      <c r="A1345" s="153" t="s">
        <v>1131</v>
      </c>
      <c r="B1345" s="148"/>
      <c r="C1345" s="148">
        <v>0</v>
      </c>
      <c r="D1345" s="253"/>
    </row>
    <row r="1346" customHeight="1" spans="1:4">
      <c r="A1346" s="153" t="s">
        <v>1132</v>
      </c>
      <c r="B1346" s="148"/>
      <c r="C1346" s="148">
        <v>0</v>
      </c>
      <c r="D1346" s="253"/>
    </row>
    <row r="1347" customHeight="1" spans="1:4">
      <c r="A1347" s="152" t="s">
        <v>101</v>
      </c>
      <c r="B1347" s="148">
        <f>B1348+B1349+B1350</f>
        <v>0</v>
      </c>
      <c r="C1347" s="148">
        <f>C1348+C1349+C1350</f>
        <v>2</v>
      </c>
      <c r="D1347" s="253"/>
    </row>
    <row r="1348" customHeight="1" spans="1:4">
      <c r="A1348" s="152" t="s">
        <v>1133</v>
      </c>
      <c r="B1348" s="148"/>
      <c r="C1348" s="148">
        <v>0</v>
      </c>
      <c r="D1348" s="253"/>
    </row>
    <row r="1349" customHeight="1" spans="1:4">
      <c r="A1349" s="152" t="s">
        <v>1134</v>
      </c>
      <c r="B1349" s="148"/>
      <c r="C1349" s="148">
        <v>0</v>
      </c>
      <c r="D1349" s="253"/>
    </row>
    <row r="1350" customHeight="1" spans="1:4">
      <c r="A1350" s="152" t="s">
        <v>1135</v>
      </c>
      <c r="B1350" s="148"/>
      <c r="C1350" s="148">
        <v>2</v>
      </c>
      <c r="D1350" s="253"/>
    </row>
  </sheetData>
  <mergeCells count="1">
    <mergeCell ref="A1:D1"/>
  </mergeCells>
  <printOptions horizontalCentered="1"/>
  <pageMargins left="0.589583333333333" right="0.589583333333333" top="0.979861111111111" bottom="0.589583333333333" header="0.589583333333333" footer="0.239583333333333"/>
  <pageSetup paperSize="9" scale="94"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37</vt:i4>
      </vt:variant>
    </vt:vector>
  </HeadingPairs>
  <TitlesOfParts>
    <vt:vector size="37" baseType="lpstr">
      <vt:lpstr>Macro1</vt:lpstr>
      <vt:lpstr>封面</vt:lpstr>
      <vt:lpstr>目录</vt:lpstr>
      <vt:lpstr>一般公共预算</vt:lpstr>
      <vt:lpstr>1全区一般收入</vt:lpstr>
      <vt:lpstr>2全区一般支出</vt:lpstr>
      <vt:lpstr>3区级一般收入</vt:lpstr>
      <vt:lpstr>4区级一般支出</vt:lpstr>
      <vt:lpstr>5一般功能明细</vt:lpstr>
      <vt:lpstr>6-1一般经济明细</vt:lpstr>
      <vt:lpstr>6-2一般基本经济明细</vt:lpstr>
      <vt:lpstr>6-3-一般项目经济明细</vt:lpstr>
      <vt:lpstr>7一般税收返还和转移支付</vt:lpstr>
      <vt:lpstr>8一般转移支付分地区</vt:lpstr>
      <vt:lpstr>9专项转移支付明细表</vt:lpstr>
      <vt:lpstr>10一般债务限额和余额</vt:lpstr>
      <vt:lpstr>政府性基金预算</vt:lpstr>
      <vt:lpstr>11全区基金收入</vt:lpstr>
      <vt:lpstr>12全区基金支出</vt:lpstr>
      <vt:lpstr>13区级基金收入</vt:lpstr>
      <vt:lpstr>14区级基金支出</vt:lpstr>
      <vt:lpstr>15区级基金支出明细</vt:lpstr>
      <vt:lpstr>16基金转移支付</vt:lpstr>
      <vt:lpstr>17政府性基金专项转移支付明细</vt:lpstr>
      <vt:lpstr>18专项债务限额和余额</vt:lpstr>
      <vt:lpstr>国有资本经营预算</vt:lpstr>
      <vt:lpstr>19国资全区收入</vt:lpstr>
      <vt:lpstr>20国资全区支出</vt:lpstr>
      <vt:lpstr>21国资区级收入</vt:lpstr>
      <vt:lpstr>22国资区级支出</vt:lpstr>
      <vt:lpstr>23国资区级支出明细表</vt:lpstr>
      <vt:lpstr>24国资转移支付</vt:lpstr>
      <vt:lpstr>社会保险基金预算</vt:lpstr>
      <vt:lpstr>25社会保险收入</vt:lpstr>
      <vt:lpstr>26社会保险支出</vt:lpstr>
      <vt:lpstr>政府债务</vt:lpstr>
      <vt:lpstr>27债务发行还本付息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屈开开</dc:creator>
  <cp:lastModifiedBy>梁与周</cp:lastModifiedBy>
  <cp:revision>1</cp:revision>
  <dcterms:created xsi:type="dcterms:W3CDTF">2016-01-06T09:18:10Z</dcterms:created>
  <cp:lastPrinted>2019-07-09T06:33:12Z</cp:lastPrinted>
  <dcterms:modified xsi:type="dcterms:W3CDTF">2024-04-16T07:38:39Z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